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ScientificAmeriken\hp_graphics\01_Adsense\"/>
    </mc:Choice>
  </mc:AlternateContent>
  <bookViews>
    <workbookView xWindow="0" yWindow="0" windowWidth="24285" windowHeight="11790" tabRatio="780"/>
  </bookViews>
  <sheets>
    <sheet name="TotalByMOnth" sheetId="2" r:id="rId1"/>
    <sheet name="Platforms" sheetId="7" r:id="rId2"/>
    <sheet name="ByTarget" sheetId="1" r:id="rId3"/>
    <sheet name="AdSizes" sheetId="4" r:id="rId4"/>
    <sheet name="Country" sheetId="9" r:id="rId5"/>
    <sheet name="AdTypes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M8" i="2"/>
  <c r="M7" i="2"/>
  <c r="L8" i="2"/>
  <c r="L7" i="2"/>
  <c r="B16" i="1" l="1"/>
  <c r="F5" i="1"/>
  <c r="F3" i="1"/>
  <c r="F4" i="1"/>
  <c r="F6" i="1"/>
  <c r="F7" i="1"/>
  <c r="F2" i="1"/>
  <c r="D3" i="11"/>
  <c r="D4" i="11"/>
  <c r="D5" i="11"/>
  <c r="D6" i="11"/>
  <c r="D7" i="11"/>
  <c r="D8" i="11"/>
  <c r="D9" i="11"/>
  <c r="D2" i="11"/>
  <c r="E5" i="9"/>
  <c r="E4" i="9"/>
  <c r="E6" i="9"/>
  <c r="E8" i="9"/>
  <c r="E11" i="9"/>
  <c r="E9" i="9"/>
  <c r="E19" i="9"/>
  <c r="E7" i="9"/>
  <c r="E16" i="9"/>
  <c r="E45" i="9"/>
  <c r="E18" i="9"/>
  <c r="E22" i="9"/>
  <c r="E41" i="9"/>
  <c r="E33" i="9"/>
  <c r="E17" i="9"/>
  <c r="E27" i="9"/>
  <c r="E10" i="9"/>
  <c r="E49" i="9"/>
  <c r="E20" i="9"/>
  <c r="E12" i="9"/>
  <c r="E15" i="9"/>
  <c r="E30" i="9"/>
  <c r="E40" i="9"/>
  <c r="E32" i="9"/>
  <c r="E37" i="9"/>
  <c r="E24" i="9"/>
  <c r="E53" i="9"/>
  <c r="E42" i="9"/>
  <c r="E36" i="9"/>
  <c r="E21" i="9"/>
  <c r="E35" i="9"/>
  <c r="E29" i="9"/>
  <c r="E14" i="9"/>
  <c r="E44" i="9"/>
  <c r="E23" i="9"/>
  <c r="E39" i="9"/>
  <c r="E50" i="9"/>
  <c r="E38" i="9"/>
  <c r="E47" i="9"/>
  <c r="E28" i="9"/>
  <c r="E31" i="9"/>
  <c r="E48" i="9"/>
  <c r="E34" i="9"/>
  <c r="E26" i="9"/>
  <c r="E25" i="9"/>
  <c r="E51" i="9"/>
  <c r="E43" i="9"/>
  <c r="E52" i="9"/>
  <c r="E46" i="9"/>
  <c r="E3" i="9"/>
  <c r="E3" i="7"/>
  <c r="E4" i="7"/>
  <c r="E5" i="7"/>
  <c r="E2" i="7"/>
  <c r="D32" i="4"/>
  <c r="D33" i="4"/>
  <c r="D34" i="4"/>
  <c r="D35" i="4"/>
  <c r="D31" i="4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2" i="2"/>
  <c r="L7" i="1"/>
  <c r="L2" i="1"/>
</calcChain>
</file>

<file path=xl/sharedStrings.xml><?xml version="1.0" encoding="utf-8"?>
<sst xmlns="http://schemas.openxmlformats.org/spreadsheetml/2006/main" count="240" uniqueCount="172">
  <si>
    <t>Page Views</t>
  </si>
  <si>
    <t>Impressions</t>
  </si>
  <si>
    <t>Clicks</t>
  </si>
  <si>
    <t>Est Earn</t>
  </si>
  <si>
    <t>Impres</t>
  </si>
  <si>
    <t>Page RPM</t>
  </si>
  <si>
    <t>Impression RPM</t>
  </si>
  <si>
    <t>Start Date</t>
  </si>
  <si>
    <t>End Date</t>
  </si>
  <si>
    <t>Unit</t>
  </si>
  <si>
    <t>All</t>
  </si>
  <si>
    <t>May 24, 2015 – May 31, 2015</t>
  </si>
  <si>
    <t>Mar 1, 2018 – Mar 31, 2018</t>
  </si>
  <si>
    <t>May 1, 2018 – May 31, 2018</t>
  </si>
  <si>
    <t>Apr 1, 2018 – Apr 30, 2018</t>
  </si>
  <si>
    <t>Jul 1, 2016 – Jul 31, 2016</t>
  </si>
  <si>
    <t>Jun 1, 2016 – Jun 30, 2016</t>
  </si>
  <si>
    <t>Aug 1, 2017 – Aug 31, 2017</t>
  </si>
  <si>
    <t>Aug 1, 2016 – Aug 31, 2016</t>
  </si>
  <si>
    <t>Dec 1, 2017 – Dec 31, 2017</t>
  </si>
  <si>
    <t>Feb 1, 2018 – Feb 28, 2018</t>
  </si>
  <si>
    <t>Dec 1, 2016 – Dec 31, 2016</t>
  </si>
  <si>
    <t>May 1, 2017 – May 31, 2017</t>
  </si>
  <si>
    <t>Apr 1, 2017 – Apr 30, 2017</t>
  </si>
  <si>
    <t>Jul 1, 2017 – Jul 31, 2017</t>
  </si>
  <si>
    <t>Nov 1, 2017 – Nov 30, 2017</t>
  </si>
  <si>
    <t>Jan 1, 2018 – Jan 31, 2018</t>
  </si>
  <si>
    <t>Sep 1, 2017 – Sep 30, 2017</t>
  </si>
  <si>
    <t>Jan 1, 2017 – Jan 31, 2017</t>
  </si>
  <si>
    <t>Oct 1, 2016 – Oct 31, 2016</t>
  </si>
  <si>
    <t>Apr 1, 2016 – Apr 30, 2016</t>
  </si>
  <si>
    <t>Jul 1, 2015 – Jul 31, 2015</t>
  </si>
  <si>
    <t>May 1, 2016 – May 31, 2016</t>
  </si>
  <si>
    <t>Oct 1, 2017 – Oct 31, 2017</t>
  </si>
  <si>
    <t>Sep 1, 2016 – Sep 30, 2016</t>
  </si>
  <si>
    <t>Mar 1, 2017 – Mar 31, 2017</t>
  </si>
  <si>
    <t>Feb 1, 2017 – Feb 28, 2017</t>
  </si>
  <si>
    <t>Jun 1, 2015 – Jun 30, 2015</t>
  </si>
  <si>
    <t>Nov 1, 2016 – Nov 30, 2016</t>
  </si>
  <si>
    <t>Aug 1, 2015 – Aug 31, 2015</t>
  </si>
  <si>
    <t>Jun 1, 2017 – Jun 30, 2017</t>
  </si>
  <si>
    <t>Mar 1, 2016 – Mar 31, 2016</t>
  </si>
  <si>
    <t>Dec 1, 2015 – Dec 31, 2015</t>
  </si>
  <si>
    <t>Feb 1, 2016 – Feb 29, 2016</t>
  </si>
  <si>
    <t>Sep 1, 2015 – Sep 30, 2015</t>
  </si>
  <si>
    <t>Oct 1, 2015 – Oct 31, 2015</t>
  </si>
  <si>
    <t>Jan 1, 2016 – Jan 31, 2016</t>
  </si>
  <si>
    <t>Nov 1, 2015 – Nov 30, 2015</t>
  </si>
  <si>
    <t>Month</t>
  </si>
  <si>
    <t>Page views</t>
  </si>
  <si>
    <t>Active View Viewable</t>
  </si>
  <si>
    <t>Estimated earnings</t>
  </si>
  <si>
    <t>Odd_Top</t>
  </si>
  <si>
    <t>Odd_Side</t>
  </si>
  <si>
    <t>Homepage</t>
  </si>
  <si>
    <t>Boil</t>
  </si>
  <si>
    <t>Creative size</t>
  </si>
  <si>
    <t>728x90</t>
  </si>
  <si>
    <t>Dynamic</t>
  </si>
  <si>
    <t>320x100</t>
  </si>
  <si>
    <t>(unknown)</t>
  </si>
  <si>
    <t>320x50</t>
  </si>
  <si>
    <t>468x60</t>
  </si>
  <si>
    <t>300x600</t>
  </si>
  <si>
    <t>300x250</t>
  </si>
  <si>
    <t>960x90</t>
  </si>
  <si>
    <t>980x120</t>
  </si>
  <si>
    <t>300x50</t>
  </si>
  <si>
    <t>160x600</t>
  </si>
  <si>
    <t>970x90</t>
  </si>
  <si>
    <t>980x400</t>
  </si>
  <si>
    <t>950x90</t>
  </si>
  <si>
    <t>800x250</t>
  </si>
  <si>
    <t>750x100</t>
  </si>
  <si>
    <t>480x280</t>
  </si>
  <si>
    <t>336x280</t>
  </si>
  <si>
    <t>320x480</t>
  </si>
  <si>
    <t>320x160</t>
  </si>
  <si>
    <t>300x75</t>
  </si>
  <si>
    <t>300x57</t>
  </si>
  <si>
    <t>250x250</t>
  </si>
  <si>
    <t>Totals</t>
  </si>
  <si>
    <t>Averages</t>
  </si>
  <si>
    <t>—</t>
  </si>
  <si>
    <t>Ad size</t>
  </si>
  <si>
    <t>Platform</t>
  </si>
  <si>
    <t>Desktop</t>
  </si>
  <si>
    <t>High-end mobile devices</t>
  </si>
  <si>
    <t>Tablets</t>
  </si>
  <si>
    <t>Other devices</t>
  </si>
  <si>
    <t>Country</t>
  </si>
  <si>
    <t>United States</t>
  </si>
  <si>
    <t>United Kingdom</t>
  </si>
  <si>
    <t>Canada</t>
  </si>
  <si>
    <t>Australia</t>
  </si>
  <si>
    <t>India</t>
  </si>
  <si>
    <t>Singapore</t>
  </si>
  <si>
    <t>South Africa</t>
  </si>
  <si>
    <t>France</t>
  </si>
  <si>
    <t>Philippines</t>
  </si>
  <si>
    <t>Hong Kong</t>
  </si>
  <si>
    <t>Bahamas</t>
  </si>
  <si>
    <t>United Arab Emirates</t>
  </si>
  <si>
    <t>Ireland</t>
  </si>
  <si>
    <t>Kenya</t>
  </si>
  <si>
    <t>South Korea</t>
  </si>
  <si>
    <t>New Zealand</t>
  </si>
  <si>
    <t>Nigeria</t>
  </si>
  <si>
    <t>Malaysia</t>
  </si>
  <si>
    <t>Swaziland</t>
  </si>
  <si>
    <t>Netherlands</t>
  </si>
  <si>
    <t>Germany</t>
  </si>
  <si>
    <t>Pakistan</t>
  </si>
  <si>
    <t>Norway</t>
  </si>
  <si>
    <t>Belgium</t>
  </si>
  <si>
    <t>Sweden</t>
  </si>
  <si>
    <t>Puerto Rico</t>
  </si>
  <si>
    <t>Trinidad &amp; Tobago</t>
  </si>
  <si>
    <t>Lesotho</t>
  </si>
  <si>
    <t>Kuwait</t>
  </si>
  <si>
    <t>Italy</t>
  </si>
  <si>
    <t>Indonesia</t>
  </si>
  <si>
    <t>Finland</t>
  </si>
  <si>
    <t>Denmark</t>
  </si>
  <si>
    <t>Brazil</t>
  </si>
  <si>
    <t>Austria</t>
  </si>
  <si>
    <t>Thailand</t>
  </si>
  <si>
    <t>Switzerland</t>
  </si>
  <si>
    <t>Suriname</t>
  </si>
  <si>
    <t>Spain</t>
  </si>
  <si>
    <t>Slovenia</t>
  </si>
  <si>
    <t>Saudi Arabia</t>
  </si>
  <si>
    <t>Mexico</t>
  </si>
  <si>
    <t>Malta</t>
  </si>
  <si>
    <t>Japan</t>
  </si>
  <si>
    <t>Jamaica</t>
  </si>
  <si>
    <t>Israel</t>
  </si>
  <si>
    <t>Iceland</t>
  </si>
  <si>
    <t>Colombia</t>
  </si>
  <si>
    <t>Bermuda</t>
  </si>
  <si>
    <t>Bahrain</t>
  </si>
  <si>
    <t>Served ad type</t>
  </si>
  <si>
    <t>Display/HTML5</t>
  </si>
  <si>
    <t>Text</t>
  </si>
  <si>
    <t>Display/Image</t>
  </si>
  <si>
    <t>Display/Animated image</t>
  </si>
  <si>
    <t>Display/Flash</t>
  </si>
  <si>
    <t>Native/Matched Content/No ads</t>
  </si>
  <si>
    <t>Display/Expandable</t>
  </si>
  <si>
    <t>Custom channel</t>
  </si>
  <si>
    <t>Classic_pages</t>
  </si>
  <si>
    <t>Odd Cures - Side</t>
  </si>
  <si>
    <t>Odd Cures_Tops</t>
  </si>
  <si>
    <t>Homepage.asp</t>
  </si>
  <si>
    <t>HangOutHere</t>
  </si>
  <si>
    <t>Totals *</t>
  </si>
  <si>
    <t>Time</t>
  </si>
  <si>
    <t>https://www.searchenginejournal.com/google-is-requiring-https-for-secure-data-in-chrome/183756/</t>
  </si>
  <si>
    <t>Click Rate</t>
  </si>
  <si>
    <t>Cl</t>
  </si>
  <si>
    <t>Minimal Ads</t>
  </si>
  <si>
    <t>Sugar v Vinegar</t>
  </si>
  <si>
    <t>Penny Cleaning</t>
  </si>
  <si>
    <t>Daddy Long Legs</t>
  </si>
  <si>
    <t>Ceviche Egg</t>
  </si>
  <si>
    <t>Skittles v M&amp;Ms</t>
  </si>
  <si>
    <t>Aluminum Foil</t>
  </si>
  <si>
    <t>Odd Cures</t>
  </si>
  <si>
    <t>Homepage (3 months)</t>
  </si>
  <si>
    <t>Ad Focused</t>
  </si>
  <si>
    <t>Before</t>
  </si>
  <si>
    <t>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</si>
</sst>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3" fontId="1" fillId="0" borderId="0" xfId="0" applyNumberFormat="1" applyFont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40" fontId="0" fillId="0" borderId="0" xfId="0" applyNumberFormat="1"/>
    <xf numFmtId="17" fontId="0" fillId="0" borderId="0" xfId="0" applyNumberFormat="1" applyAlignment="1">
      <alignment vertical="center" wrapText="1"/>
    </xf>
    <xf numFmtId="0" fontId="0" fillId="2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Monthly Page Views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TotalByMOnth!$B$2:$B$38</c:f>
              <c:numCache>
                <c:formatCode>mmm\-yy</c:formatCode>
                <c:ptCount val="37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  <c:pt idx="36">
                  <c:v>43221</c:v>
                </c:pt>
              </c:numCache>
            </c:numRef>
          </c:xVal>
          <c:yVal>
            <c:numRef>
              <c:f>TotalByMOnth!$C$2:$C$38</c:f>
              <c:numCache>
                <c:formatCode>#,##0</c:formatCode>
                <c:ptCount val="37"/>
                <c:pt idx="0" formatCode="General">
                  <c:v>330</c:v>
                </c:pt>
                <c:pt idx="1">
                  <c:v>1714</c:v>
                </c:pt>
                <c:pt idx="2">
                  <c:v>1534</c:v>
                </c:pt>
                <c:pt idx="3">
                  <c:v>1736</c:v>
                </c:pt>
                <c:pt idx="4">
                  <c:v>2495</c:v>
                </c:pt>
                <c:pt idx="5">
                  <c:v>2799</c:v>
                </c:pt>
                <c:pt idx="6">
                  <c:v>3175</c:v>
                </c:pt>
                <c:pt idx="7">
                  <c:v>2149</c:v>
                </c:pt>
                <c:pt idx="8">
                  <c:v>2827</c:v>
                </c:pt>
                <c:pt idx="9">
                  <c:v>2235</c:v>
                </c:pt>
                <c:pt idx="10">
                  <c:v>2075</c:v>
                </c:pt>
                <c:pt idx="11">
                  <c:v>1833</c:v>
                </c:pt>
                <c:pt idx="12">
                  <c:v>1935</c:v>
                </c:pt>
                <c:pt idx="13">
                  <c:v>1176</c:v>
                </c:pt>
                <c:pt idx="14" formatCode="General">
                  <c:v>916</c:v>
                </c:pt>
                <c:pt idx="15">
                  <c:v>1256</c:v>
                </c:pt>
                <c:pt idx="16">
                  <c:v>1957</c:v>
                </c:pt>
                <c:pt idx="17">
                  <c:v>1788</c:v>
                </c:pt>
                <c:pt idx="18">
                  <c:v>2173</c:v>
                </c:pt>
                <c:pt idx="19">
                  <c:v>1701</c:v>
                </c:pt>
                <c:pt idx="20">
                  <c:v>2030</c:v>
                </c:pt>
                <c:pt idx="21">
                  <c:v>2198</c:v>
                </c:pt>
                <c:pt idx="22">
                  <c:v>2129</c:v>
                </c:pt>
                <c:pt idx="23">
                  <c:v>1977</c:v>
                </c:pt>
                <c:pt idx="24">
                  <c:v>2007</c:v>
                </c:pt>
                <c:pt idx="25">
                  <c:v>1719</c:v>
                </c:pt>
                <c:pt idx="26">
                  <c:v>1822</c:v>
                </c:pt>
                <c:pt idx="27">
                  <c:v>1565</c:v>
                </c:pt>
                <c:pt idx="28">
                  <c:v>2362</c:v>
                </c:pt>
                <c:pt idx="29">
                  <c:v>2185</c:v>
                </c:pt>
                <c:pt idx="30">
                  <c:v>1939</c:v>
                </c:pt>
                <c:pt idx="31">
                  <c:v>1758</c:v>
                </c:pt>
                <c:pt idx="32">
                  <c:v>2058</c:v>
                </c:pt>
                <c:pt idx="33">
                  <c:v>1884</c:v>
                </c:pt>
                <c:pt idx="34" formatCode="General">
                  <c:v>753</c:v>
                </c:pt>
                <c:pt idx="35">
                  <c:v>1188</c:v>
                </c:pt>
                <c:pt idx="36">
                  <c:v>1218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B7-4EB5-89C9-29BF31A8B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662704"/>
        <c:axId val="724667280"/>
      </c:scatterChart>
      <c:valAx>
        <c:axId val="724662704"/>
        <c:scaling>
          <c:orientation val="minMax"/>
          <c:max val="43250"/>
          <c:min val="42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667280"/>
        <c:crosses val="autoZero"/>
        <c:crossBetween val="midCat"/>
        <c:majorUnit val="350"/>
      </c:valAx>
      <c:valAx>
        <c:axId val="72466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662704"/>
        <c:crosses val="autoZero"/>
        <c:crossBetween val="midCat"/>
        <c:majorUnit val="1000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Click Rate by Size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AdSizes!$A$31:$A$35</c:f>
              <c:strCache>
                <c:ptCount val="5"/>
                <c:pt idx="0">
                  <c:v>728x90</c:v>
                </c:pt>
                <c:pt idx="1">
                  <c:v>320x100</c:v>
                </c:pt>
                <c:pt idx="2">
                  <c:v>300x600</c:v>
                </c:pt>
                <c:pt idx="3">
                  <c:v>300x250</c:v>
                </c:pt>
                <c:pt idx="4">
                  <c:v>336x280</c:v>
                </c:pt>
              </c:strCache>
            </c:strRef>
          </c:cat>
          <c:val>
            <c:numRef>
              <c:f>AdSizes!$D$31:$D$35</c:f>
              <c:numCache>
                <c:formatCode>General</c:formatCode>
                <c:ptCount val="5"/>
                <c:pt idx="0">
                  <c:v>1.6003927344133531</c:v>
                </c:pt>
                <c:pt idx="1">
                  <c:v>1.5140227343731225</c:v>
                </c:pt>
                <c:pt idx="2">
                  <c:v>4.6136101499423301</c:v>
                </c:pt>
                <c:pt idx="3">
                  <c:v>12.195121951219512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3-4CF8-9348-8C705C578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518672"/>
        <c:axId val="737517424"/>
      </c:barChart>
      <c:catAx>
        <c:axId val="737518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Advertisement size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517424"/>
        <c:crosses val="autoZero"/>
        <c:auto val="1"/>
        <c:lblAlgn val="ctr"/>
        <c:lblOffset val="100"/>
        <c:noMultiLvlLbl val="0"/>
      </c:catAx>
      <c:valAx>
        <c:axId val="73751742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Clicks per 1000 impressions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518672"/>
        <c:crosses val="autoZero"/>
        <c:crossBetween val="between"/>
        <c:majorUnit val="4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Click rate by Country (min 500 views)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Country!$A$3:$A$11</c:f>
              <c:strCache>
                <c:ptCount val="9"/>
                <c:pt idx="0">
                  <c:v>United States</c:v>
                </c:pt>
                <c:pt idx="1">
                  <c:v>Canada</c:v>
                </c:pt>
                <c:pt idx="2">
                  <c:v>United Kingdom</c:v>
                </c:pt>
                <c:pt idx="3">
                  <c:v>Australia</c:v>
                </c:pt>
                <c:pt idx="4">
                  <c:v>Philippines</c:v>
                </c:pt>
                <c:pt idx="5">
                  <c:v>India</c:v>
                </c:pt>
                <c:pt idx="6">
                  <c:v>South Africa</c:v>
                </c:pt>
                <c:pt idx="7">
                  <c:v>Malaysia</c:v>
                </c:pt>
                <c:pt idx="8">
                  <c:v>Singapore</c:v>
                </c:pt>
              </c:strCache>
            </c:strRef>
          </c:cat>
          <c:val>
            <c:numRef>
              <c:f>Country!$E$3:$E$11</c:f>
              <c:numCache>
                <c:formatCode>General</c:formatCode>
                <c:ptCount val="9"/>
                <c:pt idx="0">
                  <c:v>3.5478966041561075</c:v>
                </c:pt>
                <c:pt idx="1">
                  <c:v>3.4692107545533393</c:v>
                </c:pt>
                <c:pt idx="2">
                  <c:v>5.2356020942408374</c:v>
                </c:pt>
                <c:pt idx="3">
                  <c:v>4.0140491721023581</c:v>
                </c:pt>
                <c:pt idx="4">
                  <c:v>2.190580503833516</c:v>
                </c:pt>
                <c:pt idx="5">
                  <c:v>4.1208791208791204</c:v>
                </c:pt>
                <c:pt idx="6">
                  <c:v>4.8721071863581003</c:v>
                </c:pt>
                <c:pt idx="7">
                  <c:v>1.9455252918287937</c:v>
                </c:pt>
                <c:pt idx="8">
                  <c:v>3.90625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3-41B8-8402-F3393F677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2"/>
        <c:overlap val="-27"/>
        <c:axId val="737230368"/>
        <c:axId val="737233280"/>
      </c:barChart>
      <c:catAx>
        <c:axId val="73723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233280"/>
        <c:crosses val="autoZero"/>
        <c:auto val="1"/>
        <c:lblAlgn val="ctr"/>
        <c:lblOffset val="100"/>
        <c:noMultiLvlLbl val="0"/>
      </c:catAx>
      <c:valAx>
        <c:axId val="73723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Clicks per 1000 views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23036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0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Clicks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TotalByMOnth!$B$2:$B$38</c:f>
              <c:numCache>
                <c:formatCode>mmm\-yy</c:formatCode>
                <c:ptCount val="37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  <c:pt idx="36">
                  <c:v>43221</c:v>
                </c:pt>
              </c:numCache>
            </c:numRef>
          </c:xVal>
          <c:yVal>
            <c:numRef>
              <c:f>TotalByMOnth!$E$2:$E$38</c:f>
              <c:numCache>
                <c:formatCode>General</c:formatCode>
                <c:ptCount val="37"/>
                <c:pt idx="0">
                  <c:v>3</c:v>
                </c:pt>
                <c:pt idx="1">
                  <c:v>11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4</c:v>
                </c:pt>
                <c:pt idx="15">
                  <c:v>7</c:v>
                </c:pt>
                <c:pt idx="16">
                  <c:v>9</c:v>
                </c:pt>
                <c:pt idx="17">
                  <c:v>13</c:v>
                </c:pt>
                <c:pt idx="18">
                  <c:v>9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2B-46CB-B8B9-9371089F6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782592"/>
        <c:axId val="733785088"/>
      </c:scatterChart>
      <c:valAx>
        <c:axId val="733782592"/>
        <c:scaling>
          <c:orientation val="minMax"/>
          <c:max val="43250"/>
          <c:min val="42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3785088"/>
        <c:crosses val="autoZero"/>
        <c:crossBetween val="midCat"/>
        <c:majorUnit val="350"/>
      </c:valAx>
      <c:valAx>
        <c:axId val="73378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3782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Click 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TotalByMOnth!$B$2:$B$38</c:f>
              <c:numCache>
                <c:formatCode>mmm\-yy</c:formatCode>
                <c:ptCount val="37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  <c:pt idx="36">
                  <c:v>43221</c:v>
                </c:pt>
              </c:numCache>
            </c:numRef>
          </c:xVal>
          <c:yVal>
            <c:numRef>
              <c:f>TotalByMOnth!$F$2:$F$38</c:f>
              <c:numCache>
                <c:formatCode>General</c:formatCode>
                <c:ptCount val="37"/>
                <c:pt idx="0">
                  <c:v>9.0909090909090917</c:v>
                </c:pt>
                <c:pt idx="1">
                  <c:v>6.4177362893815637</c:v>
                </c:pt>
                <c:pt idx="2">
                  <c:v>2.6075619295958279</c:v>
                </c:pt>
                <c:pt idx="3">
                  <c:v>4.6082949308755756</c:v>
                </c:pt>
                <c:pt idx="4">
                  <c:v>4.8096192384769543</c:v>
                </c:pt>
                <c:pt idx="5">
                  <c:v>2.1436227224008575</c:v>
                </c:pt>
                <c:pt idx="6">
                  <c:v>1.889763779527559</c:v>
                </c:pt>
                <c:pt idx="7">
                  <c:v>2.7919962773382969</c:v>
                </c:pt>
                <c:pt idx="8">
                  <c:v>3.8910505836575875</c:v>
                </c:pt>
                <c:pt idx="9">
                  <c:v>4.4742729306487696</c:v>
                </c:pt>
                <c:pt idx="10">
                  <c:v>4.8192771084337354</c:v>
                </c:pt>
                <c:pt idx="11">
                  <c:v>3.8188761593016913</c:v>
                </c:pt>
                <c:pt idx="12">
                  <c:v>3.6175710594315245</c:v>
                </c:pt>
                <c:pt idx="13">
                  <c:v>6.8027210884353737</c:v>
                </c:pt>
                <c:pt idx="14">
                  <c:v>4.3668122270742362</c:v>
                </c:pt>
                <c:pt idx="15">
                  <c:v>5.5732484076433124</c:v>
                </c:pt>
                <c:pt idx="16">
                  <c:v>4.5988758303525801</c:v>
                </c:pt>
                <c:pt idx="17">
                  <c:v>7.2706935123042502</c:v>
                </c:pt>
                <c:pt idx="18">
                  <c:v>4.1417395306028535</c:v>
                </c:pt>
                <c:pt idx="19">
                  <c:v>2.3515579071134627</c:v>
                </c:pt>
                <c:pt idx="20">
                  <c:v>2.4630541871921183</c:v>
                </c:pt>
                <c:pt idx="21">
                  <c:v>3.1847133757961785</c:v>
                </c:pt>
                <c:pt idx="22">
                  <c:v>2.8182245185533112</c:v>
                </c:pt>
                <c:pt idx="23">
                  <c:v>2.0232675771370765</c:v>
                </c:pt>
                <c:pt idx="24">
                  <c:v>2.4912805181863478</c:v>
                </c:pt>
                <c:pt idx="25">
                  <c:v>4.0721349621873184</c:v>
                </c:pt>
                <c:pt idx="26">
                  <c:v>2.1953896816684964</c:v>
                </c:pt>
                <c:pt idx="27">
                  <c:v>2.5559105431309903</c:v>
                </c:pt>
                <c:pt idx="28">
                  <c:v>0.42337002540220153</c:v>
                </c:pt>
                <c:pt idx="29">
                  <c:v>3.2036613272311212</c:v>
                </c:pt>
                <c:pt idx="30">
                  <c:v>3.0943785456420834</c:v>
                </c:pt>
                <c:pt idx="31">
                  <c:v>3.4129692832764507</c:v>
                </c:pt>
                <c:pt idx="32">
                  <c:v>1.9436345966958213</c:v>
                </c:pt>
                <c:pt idx="33">
                  <c:v>2.1231422505307855</c:v>
                </c:pt>
                <c:pt idx="34">
                  <c:v>6.6401062416998675</c:v>
                </c:pt>
                <c:pt idx="35">
                  <c:v>4.2087542087542085</c:v>
                </c:pt>
                <c:pt idx="36">
                  <c:v>1.6420361247947455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62-4718-94D9-823B833C2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011552"/>
        <c:axId val="786009888"/>
      </c:scatterChart>
      <c:valAx>
        <c:axId val="786011552"/>
        <c:scaling>
          <c:orientation val="minMax"/>
          <c:max val="43250"/>
          <c:min val="42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6009888"/>
        <c:crosses val="autoZero"/>
        <c:crossBetween val="midCat"/>
        <c:majorUnit val="350"/>
      </c:valAx>
      <c:valAx>
        <c:axId val="7860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Clicks per 1000 views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60115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Earnings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TotalByMOnth!$B$2:$B$38</c:f>
              <c:numCache>
                <c:formatCode>mmm\-yy</c:formatCode>
                <c:ptCount val="37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  <c:pt idx="25">
                  <c:v>42887</c:v>
                </c:pt>
                <c:pt idx="26">
                  <c:v>42917</c:v>
                </c:pt>
                <c:pt idx="27">
                  <c:v>42948</c:v>
                </c:pt>
                <c:pt idx="28">
                  <c:v>42979</c:v>
                </c:pt>
                <c:pt idx="29">
                  <c:v>43009</c:v>
                </c:pt>
                <c:pt idx="30">
                  <c:v>43040</c:v>
                </c:pt>
                <c:pt idx="31">
                  <c:v>43070</c:v>
                </c:pt>
                <c:pt idx="32">
                  <c:v>43101</c:v>
                </c:pt>
                <c:pt idx="33">
                  <c:v>43132</c:v>
                </c:pt>
                <c:pt idx="34">
                  <c:v>43160</c:v>
                </c:pt>
                <c:pt idx="35">
                  <c:v>43191</c:v>
                </c:pt>
                <c:pt idx="36">
                  <c:v>43221</c:v>
                </c:pt>
              </c:numCache>
            </c:numRef>
          </c:xVal>
          <c:yVal>
            <c:numRef>
              <c:f>TotalByMOnth!$J$2:$J$38</c:f>
              <c:numCache>
                <c:formatCode>"$"#,##0.00_);[Red]\("$"#,##0.00\)</c:formatCode>
                <c:ptCount val="37"/>
                <c:pt idx="0">
                  <c:v>2.06</c:v>
                </c:pt>
                <c:pt idx="1">
                  <c:v>2.64</c:v>
                </c:pt>
                <c:pt idx="2">
                  <c:v>2.17</c:v>
                </c:pt>
                <c:pt idx="3">
                  <c:v>4.28</c:v>
                </c:pt>
                <c:pt idx="4">
                  <c:v>8.8699999999999992</c:v>
                </c:pt>
                <c:pt idx="5">
                  <c:v>2.91</c:v>
                </c:pt>
                <c:pt idx="6">
                  <c:v>5.0199999999999996</c:v>
                </c:pt>
                <c:pt idx="7">
                  <c:v>3.38</c:v>
                </c:pt>
                <c:pt idx="8">
                  <c:v>3.74</c:v>
                </c:pt>
                <c:pt idx="9">
                  <c:v>3.43</c:v>
                </c:pt>
                <c:pt idx="10">
                  <c:v>5.64</c:v>
                </c:pt>
                <c:pt idx="11">
                  <c:v>3.49</c:v>
                </c:pt>
                <c:pt idx="12">
                  <c:v>2.93</c:v>
                </c:pt>
                <c:pt idx="13">
                  <c:v>3.84</c:v>
                </c:pt>
                <c:pt idx="14">
                  <c:v>1.43</c:v>
                </c:pt>
                <c:pt idx="15">
                  <c:v>2.79</c:v>
                </c:pt>
                <c:pt idx="16">
                  <c:v>3.62</c:v>
                </c:pt>
                <c:pt idx="17">
                  <c:v>5.03</c:v>
                </c:pt>
                <c:pt idx="18">
                  <c:v>4.8099999999999996</c:v>
                </c:pt>
                <c:pt idx="19">
                  <c:v>2.4500000000000002</c:v>
                </c:pt>
                <c:pt idx="20">
                  <c:v>2.7</c:v>
                </c:pt>
                <c:pt idx="21">
                  <c:v>1.64</c:v>
                </c:pt>
                <c:pt idx="22">
                  <c:v>1.32</c:v>
                </c:pt>
                <c:pt idx="23">
                  <c:v>2.34</c:v>
                </c:pt>
                <c:pt idx="24">
                  <c:v>1.68</c:v>
                </c:pt>
                <c:pt idx="25">
                  <c:v>2.33</c:v>
                </c:pt>
                <c:pt idx="26">
                  <c:v>3.01</c:v>
                </c:pt>
                <c:pt idx="27">
                  <c:v>1.56</c:v>
                </c:pt>
                <c:pt idx="28">
                  <c:v>1</c:v>
                </c:pt>
                <c:pt idx="29">
                  <c:v>2.0499999999999998</c:v>
                </c:pt>
                <c:pt idx="30">
                  <c:v>3.05</c:v>
                </c:pt>
                <c:pt idx="31">
                  <c:v>2.02</c:v>
                </c:pt>
                <c:pt idx="32">
                  <c:v>2</c:v>
                </c:pt>
                <c:pt idx="33">
                  <c:v>1.84</c:v>
                </c:pt>
                <c:pt idx="34">
                  <c:v>1.21</c:v>
                </c:pt>
                <c:pt idx="35">
                  <c:v>2.02</c:v>
                </c:pt>
                <c:pt idx="36">
                  <c:v>0.77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2D-4169-BC5C-7A57C7728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742720"/>
        <c:axId val="739746464"/>
      </c:scatterChart>
      <c:valAx>
        <c:axId val="739742720"/>
        <c:scaling>
          <c:orientation val="minMax"/>
          <c:max val="43250"/>
          <c:min val="42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9746464"/>
        <c:crosses val="autoZero"/>
        <c:crossBetween val="midCat"/>
        <c:majorUnit val="350"/>
      </c:valAx>
      <c:valAx>
        <c:axId val="73974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974272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/>
              <a:t>Click rate before and after Google HTTPs requirement</a:t>
            </a:r>
          </a:p>
        </c:rich>
      </c:tx>
      <c:layout>
        <c:manualLayout>
          <c:xMode val="edge"/>
          <c:yMode val="edge"/>
          <c:x val="0.20797657111496329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185939503828979"/>
          <c:y val="0.17171296296296296"/>
          <c:w val="0.8019735834403926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TotalByMOnth!$M$7:$M$8</c:f>
                <c:numCache>
                  <c:formatCode>General</c:formatCode>
                  <c:ptCount val="2"/>
                  <c:pt idx="0">
                    <c:v>1.8402610345073638</c:v>
                  </c:pt>
                  <c:pt idx="1">
                    <c:v>1.3344898044032703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857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TotalByMOnth!$K$7:$K$8</c:f>
              <c:strCache>
                <c:ptCount val="2"/>
                <c:pt idx="0">
                  <c:v>Before</c:v>
                </c:pt>
                <c:pt idx="1">
                  <c:v>After</c:v>
                </c:pt>
              </c:strCache>
            </c:strRef>
          </c:cat>
          <c:val>
            <c:numRef>
              <c:f>TotalByMOnth!$L$7:$L$8</c:f>
              <c:numCache>
                <c:formatCode>General</c:formatCode>
                <c:ptCount val="2"/>
                <c:pt idx="0">
                  <c:v>4.5043100301752563</c:v>
                </c:pt>
                <c:pt idx="1">
                  <c:v>2.8527075275223011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4-42C7-A171-4E038305F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27"/>
        <c:axId val="217542928"/>
        <c:axId val="217542512"/>
      </c:barChart>
      <c:catAx>
        <c:axId val="21754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7542512"/>
        <c:crosses val="autoZero"/>
        <c:auto val="1"/>
        <c:lblAlgn val="ctr"/>
        <c:lblOffset val="100"/>
        <c:noMultiLvlLbl val="0"/>
      </c:catAx>
      <c:valAx>
        <c:axId val="21754251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Clicks per 1000 page views</a:t>
                </a:r>
              </a:p>
            </c:rich>
          </c:tx>
          <c:layout>
            <c:manualLayout>
              <c:xMode val="edge"/>
              <c:yMode val="edge"/>
              <c:x val="2.616711024632485E-2"/>
              <c:y val="0.25852252843394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7542928"/>
        <c:crosses val="autoZero"/>
        <c:crossBetween val="between"/>
        <c:majorUnit val="2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Platform type</a:t>
            </a:r>
          </a:p>
        </c:rich>
      </c:tx>
      <c:layout>
        <c:manualLayout>
          <c:xMode val="edge"/>
          <c:yMode val="edge"/>
          <c:x val="0.39949751698552949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Platforms!$B$1</c:f>
              <c:strCache>
                <c:ptCount val="1"/>
                <c:pt idx="0">
                  <c:v>Page views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Platforms!$A$2:$A$5</c:f>
              <c:strCache>
                <c:ptCount val="4"/>
                <c:pt idx="0">
                  <c:v>Desktop</c:v>
                </c:pt>
                <c:pt idx="1">
                  <c:v>High-end mobile devices</c:v>
                </c:pt>
                <c:pt idx="2">
                  <c:v>Tablets</c:v>
                </c:pt>
                <c:pt idx="3">
                  <c:v>Other devices</c:v>
                </c:pt>
              </c:strCache>
            </c:strRef>
          </c:cat>
          <c:val>
            <c:numRef>
              <c:f>Platforms!$B$2:$B$5</c:f>
              <c:numCache>
                <c:formatCode>#,##0</c:formatCode>
                <c:ptCount val="4"/>
                <c:pt idx="0">
                  <c:v>30528</c:v>
                </c:pt>
                <c:pt idx="1">
                  <c:v>30912</c:v>
                </c:pt>
                <c:pt idx="2">
                  <c:v>7143</c:v>
                </c:pt>
                <c:pt idx="3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C-4E6D-978D-A3A3F05A1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515760"/>
        <c:axId val="737519088"/>
      </c:barChart>
      <c:catAx>
        <c:axId val="73751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519088"/>
        <c:crosses val="autoZero"/>
        <c:auto val="1"/>
        <c:lblAlgn val="ctr"/>
        <c:lblOffset val="100"/>
        <c:noMultiLvlLbl val="0"/>
      </c:catAx>
      <c:valAx>
        <c:axId val="73751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Page Views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515760"/>
        <c:crosses val="autoZero"/>
        <c:crossBetween val="between"/>
        <c:majorUnit val="10000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Click rate by platform type</a:t>
            </a:r>
          </a:p>
        </c:rich>
      </c:tx>
      <c:layout>
        <c:manualLayout>
          <c:xMode val="edge"/>
          <c:yMode val="edge"/>
          <c:x val="0.24748600174978128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Platforms!$A$2:$A$5</c:f>
              <c:strCache>
                <c:ptCount val="4"/>
                <c:pt idx="0">
                  <c:v>Desktop</c:v>
                </c:pt>
                <c:pt idx="1">
                  <c:v>High-end mobile devices</c:v>
                </c:pt>
                <c:pt idx="2">
                  <c:v>Tablets</c:v>
                </c:pt>
                <c:pt idx="3">
                  <c:v>Other devices</c:v>
                </c:pt>
              </c:strCache>
            </c:strRef>
          </c:cat>
          <c:val>
            <c:numRef>
              <c:f>Platforms!$E$2:$E$5</c:f>
              <c:numCache>
                <c:formatCode>General</c:formatCode>
                <c:ptCount val="4"/>
                <c:pt idx="0">
                  <c:v>4.4549266247379453</c:v>
                </c:pt>
                <c:pt idx="1">
                  <c:v>2.1027432712215322</c:v>
                </c:pt>
                <c:pt idx="2">
                  <c:v>5.0398992020159596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4-45EB-999B-AA338886A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740640"/>
        <c:axId val="739739392"/>
      </c:barChart>
      <c:catAx>
        <c:axId val="73974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9739392"/>
        <c:crosses val="autoZero"/>
        <c:auto val="1"/>
        <c:lblAlgn val="ctr"/>
        <c:lblOffset val="100"/>
        <c:noMultiLvlLbl val="0"/>
      </c:catAx>
      <c:valAx>
        <c:axId val="73973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/>
                  <a:t>Clicks per 1000 views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974064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Ad Style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29658792650918"/>
          <c:y val="0.1725003645377661"/>
          <c:w val="0.82414785651793521"/>
          <c:h val="0.701789515893846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ByTarget!$A$5:$A$6</c:f>
              <c:strCache>
                <c:ptCount val="2"/>
                <c:pt idx="0">
                  <c:v>Ad Focused</c:v>
                </c:pt>
                <c:pt idx="1">
                  <c:v>Minimal Ads</c:v>
                </c:pt>
              </c:strCache>
            </c:strRef>
          </c:cat>
          <c:val>
            <c:numRef>
              <c:f>ByTarget!$F$5:$F$6</c:f>
              <c:numCache>
                <c:formatCode>General</c:formatCode>
                <c:ptCount val="2"/>
                <c:pt idx="0">
                  <c:v>6.5710872162485066</c:v>
                </c:pt>
                <c:pt idx="1">
                  <c:v>1.4702808166678281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B-437D-A935-AB4008CFB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512432"/>
        <c:axId val="737519504"/>
      </c:barChart>
      <c:catAx>
        <c:axId val="73751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519504"/>
        <c:crosses val="autoZero"/>
        <c:auto val="1"/>
        <c:lblAlgn val="ctr"/>
        <c:lblOffset val="100"/>
        <c:noMultiLvlLbl val="0"/>
      </c:catAx>
      <c:valAx>
        <c:axId val="73751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Clicks per 1000 views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23776975794692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512432"/>
        <c:crosses val="autoZero"/>
        <c:crossBetween val="between"/>
      </c:valAx>
      <c:spPr>
        <a:noFill/>
        <a:ln w="12700"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Experiment Revenue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ByTarget!$A$10:$A$18</c:f>
              <c:strCache>
                <c:ptCount val="9"/>
                <c:pt idx="0">
                  <c:v>Sugar v Vinegar</c:v>
                </c:pt>
                <c:pt idx="1">
                  <c:v>Aluminum Foil</c:v>
                </c:pt>
                <c:pt idx="2">
                  <c:v>Penny Cleaning</c:v>
                </c:pt>
                <c:pt idx="3">
                  <c:v>Boil</c:v>
                </c:pt>
                <c:pt idx="4">
                  <c:v>Skittles v M&amp;Ms</c:v>
                </c:pt>
                <c:pt idx="5">
                  <c:v>Daddy Long Legs</c:v>
                </c:pt>
                <c:pt idx="6">
                  <c:v>Odd Cures</c:v>
                </c:pt>
                <c:pt idx="7">
                  <c:v>Ceviche Egg</c:v>
                </c:pt>
                <c:pt idx="8">
                  <c:v>Homepage (3 months)</c:v>
                </c:pt>
              </c:strCache>
            </c:strRef>
          </c:cat>
          <c:val>
            <c:numRef>
              <c:f>ByTarget!$B$10:$B$18</c:f>
              <c:numCache>
                <c:formatCode>0.00</c:formatCode>
                <c:ptCount val="9"/>
                <c:pt idx="0">
                  <c:v>32.630000000000003</c:v>
                </c:pt>
                <c:pt idx="1">
                  <c:v>21.09</c:v>
                </c:pt>
                <c:pt idx="2">
                  <c:v>21.05</c:v>
                </c:pt>
                <c:pt idx="3">
                  <c:v>13.78</c:v>
                </c:pt>
                <c:pt idx="4">
                  <c:v>7.6300000000000008</c:v>
                </c:pt>
                <c:pt idx="5">
                  <c:v>3.66</c:v>
                </c:pt>
                <c:pt idx="6">
                  <c:v>3.18</c:v>
                </c:pt>
                <c:pt idx="7">
                  <c:v>0.32</c:v>
                </c:pt>
                <c:pt idx="8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3-4A57-9D51-B0817096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7513680"/>
        <c:axId val="737517008"/>
      </c:barChart>
      <c:catAx>
        <c:axId val="737513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517008"/>
        <c:crosses val="autoZero"/>
        <c:auto val="1"/>
        <c:lblAlgn val="ctr"/>
        <c:lblOffset val="100"/>
        <c:noMultiLvlLbl val="0"/>
      </c:catAx>
      <c:valAx>
        <c:axId val="73751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Earnings over 3 years ($USD)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751368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</xdr:colOff>
      <xdr:row>32</xdr:row>
      <xdr:rowOff>66675</xdr:rowOff>
    </xdr:from>
    <xdr:to>
      <xdr:col>17</xdr:col>
      <xdr:colOff>328612</xdr:colOff>
      <xdr:row>46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</xdr:colOff>
      <xdr:row>39</xdr:row>
      <xdr:rowOff>0</xdr:rowOff>
    </xdr:from>
    <xdr:to>
      <xdr:col>12</xdr:col>
      <xdr:colOff>204787</xdr:colOff>
      <xdr:row>53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500062</xdr:colOff>
      <xdr:row>39</xdr:row>
      <xdr:rowOff>57150</xdr:rowOff>
    </xdr:from>
    <xdr:to>
      <xdr:col>4</xdr:col>
      <xdr:colOff>481012</xdr:colOff>
      <xdr:row>53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18</xdr:row>
      <xdr:rowOff>104775</xdr:rowOff>
    </xdr:from>
    <xdr:to>
      <xdr:col>17</xdr:col>
      <xdr:colOff>342900</xdr:colOff>
      <xdr:row>32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404812</xdr:colOff>
      <xdr:row>9</xdr:row>
      <xdr:rowOff>85725</xdr:rowOff>
    </xdr:from>
    <xdr:to>
      <xdr:col>9</xdr:col>
      <xdr:colOff>123825</xdr:colOff>
      <xdr:row>23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9</xdr:row>
      <xdr:rowOff>161925</xdr:rowOff>
    </xdr:from>
    <xdr:to>
      <xdr:col>8</xdr:col>
      <xdr:colOff>161925</xdr:colOff>
      <xdr:row>24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8</xdr:row>
      <xdr:rowOff>57150</xdr:rowOff>
    </xdr:from>
    <xdr:to>
      <xdr:col>17</xdr:col>
      <xdr:colOff>95250</xdr:colOff>
      <xdr:row>22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24087</xdr:colOff>
      <xdr:row>8</xdr:row>
      <xdr:rowOff>183055</xdr:rowOff>
    </xdr:from>
    <xdr:to>
      <xdr:col>17</xdr:col>
      <xdr:colOff>227725</xdr:colOff>
      <xdr:row>22</xdr:row>
      <xdr:rowOff>123497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580258</xdr:colOff>
      <xdr:row>22</xdr:row>
      <xdr:rowOff>183055</xdr:rowOff>
    </xdr:from>
    <xdr:to>
      <xdr:col>14</xdr:col>
      <xdr:colOff>151086</xdr:colOff>
      <xdr:row>35</xdr:row>
      <xdr:rowOff>54740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13</xdr:row>
      <xdr:rowOff>123825</xdr:rowOff>
    </xdr:from>
    <xdr:to>
      <xdr:col>15</xdr:col>
      <xdr:colOff>266700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6</xdr:row>
      <xdr:rowOff>209550</xdr:rowOff>
    </xdr:from>
    <xdr:to>
      <xdr:col>14</xdr:col>
      <xdr:colOff>466725</xdr:colOff>
      <xdr:row>16</xdr:row>
      <xdr:rowOff>285750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2" workbookViewId="0">
      <selection activeCell="L7" sqref="K7:L8"/>
    </sheetView>
  </sheetViews>
  <sheetFormatPr defaultRowHeight="15" x14ac:dyDescent="0.25"/>
  <cols>
    <col min="1" max="2" width="25.28515625" customWidth="1"/>
    <col min="6" max="6" width="11.5703125" bestFit="1" customWidth="1"/>
  </cols>
  <sheetData>
    <row r="1" spans="1:14" ht="60" x14ac:dyDescent="0.25">
      <c r="A1" s="7" t="s">
        <v>48</v>
      </c>
      <c r="B1" s="7" t="s">
        <v>156</v>
      </c>
      <c r="C1" s="7" t="s">
        <v>49</v>
      </c>
      <c r="D1" s="7" t="s">
        <v>1</v>
      </c>
      <c r="E1" s="7" t="s">
        <v>2</v>
      </c>
      <c r="F1" s="7"/>
      <c r="G1" s="7" t="s">
        <v>5</v>
      </c>
      <c r="H1" s="7" t="s">
        <v>6</v>
      </c>
      <c r="I1" s="7" t="s">
        <v>50</v>
      </c>
      <c r="J1" s="7" t="s">
        <v>51</v>
      </c>
    </row>
    <row r="2" spans="1:14" ht="30" x14ac:dyDescent="0.25">
      <c r="A2" s="3" t="s">
        <v>11</v>
      </c>
      <c r="B2" s="13">
        <v>42125</v>
      </c>
      <c r="C2" s="3">
        <v>330</v>
      </c>
      <c r="D2" s="3">
        <v>838</v>
      </c>
      <c r="E2" s="3">
        <v>3</v>
      </c>
      <c r="F2" s="3">
        <f>1000*E2/C2</f>
        <v>9.0909090909090917</v>
      </c>
      <c r="G2" s="4">
        <v>6.26</v>
      </c>
      <c r="H2" s="4">
        <v>2.46</v>
      </c>
      <c r="I2" s="5">
        <v>0.75780000000000003</v>
      </c>
      <c r="J2" s="4">
        <v>2.06</v>
      </c>
    </row>
    <row r="3" spans="1:14" x14ac:dyDescent="0.25">
      <c r="A3" s="3" t="s">
        <v>37</v>
      </c>
      <c r="B3" s="13">
        <v>42156</v>
      </c>
      <c r="C3" s="6">
        <v>1714</v>
      </c>
      <c r="D3" s="6">
        <v>4311</v>
      </c>
      <c r="E3" s="3">
        <v>11</v>
      </c>
      <c r="F3" s="3">
        <f t="shared" ref="F3:F38" si="0">1000*E3/C3</f>
        <v>6.4177362893815637</v>
      </c>
      <c r="G3" s="4">
        <v>1.54</v>
      </c>
      <c r="H3" s="4">
        <v>0.61</v>
      </c>
      <c r="I3" s="5">
        <v>0.78659999999999997</v>
      </c>
      <c r="J3" s="4">
        <v>2.64</v>
      </c>
    </row>
    <row r="4" spans="1:14" x14ac:dyDescent="0.25">
      <c r="A4" s="3" t="s">
        <v>31</v>
      </c>
      <c r="B4" s="13">
        <v>42186</v>
      </c>
      <c r="C4" s="6">
        <v>1534</v>
      </c>
      <c r="D4" s="6">
        <v>4129</v>
      </c>
      <c r="E4" s="3">
        <v>4</v>
      </c>
      <c r="F4" s="3">
        <f t="shared" si="0"/>
        <v>2.6075619295958279</v>
      </c>
      <c r="G4" s="4">
        <v>1.41</v>
      </c>
      <c r="H4" s="4">
        <v>0.53</v>
      </c>
      <c r="I4" s="5">
        <v>0.69130000000000003</v>
      </c>
      <c r="J4" s="4">
        <v>2.17</v>
      </c>
    </row>
    <row r="5" spans="1:14" x14ac:dyDescent="0.25">
      <c r="A5" s="3" t="s">
        <v>39</v>
      </c>
      <c r="B5" s="13">
        <v>42217</v>
      </c>
      <c r="C5" s="6">
        <v>1736</v>
      </c>
      <c r="D5" s="6">
        <v>4455</v>
      </c>
      <c r="E5" s="3">
        <v>8</v>
      </c>
      <c r="F5" s="3">
        <f t="shared" si="0"/>
        <v>4.6082949308755756</v>
      </c>
      <c r="G5" s="4">
        <v>2.46</v>
      </c>
      <c r="H5" s="4">
        <v>0.96</v>
      </c>
      <c r="I5" s="5">
        <v>0.67449999999999999</v>
      </c>
      <c r="J5" s="4">
        <v>4.28</v>
      </c>
    </row>
    <row r="6" spans="1:14" x14ac:dyDescent="0.25">
      <c r="A6" s="3" t="s">
        <v>44</v>
      </c>
      <c r="B6" s="13">
        <v>42248</v>
      </c>
      <c r="C6" s="6">
        <v>2495</v>
      </c>
      <c r="D6" s="6">
        <v>6028</v>
      </c>
      <c r="E6" s="3">
        <v>12</v>
      </c>
      <c r="F6" s="3">
        <f t="shared" si="0"/>
        <v>4.8096192384769543</v>
      </c>
      <c r="G6" s="4">
        <v>3.56</v>
      </c>
      <c r="H6" s="4">
        <v>1.47</v>
      </c>
      <c r="I6" s="5">
        <v>0.69240000000000002</v>
      </c>
      <c r="J6" s="4">
        <v>8.8699999999999992</v>
      </c>
    </row>
    <row r="7" spans="1:14" x14ac:dyDescent="0.25">
      <c r="A7" s="3" t="s">
        <v>45</v>
      </c>
      <c r="B7" s="13">
        <v>42278</v>
      </c>
      <c r="C7" s="6">
        <v>2799</v>
      </c>
      <c r="D7" s="6">
        <v>6439</v>
      </c>
      <c r="E7" s="3">
        <v>6</v>
      </c>
      <c r="F7" s="3">
        <f t="shared" si="0"/>
        <v>2.1436227224008575</v>
      </c>
      <c r="G7" s="4">
        <v>1.04</v>
      </c>
      <c r="H7" s="4">
        <v>0.45</v>
      </c>
      <c r="I7" s="5">
        <v>0.69179999999999997</v>
      </c>
      <c r="J7" s="4">
        <v>2.91</v>
      </c>
      <c r="K7" t="s">
        <v>170</v>
      </c>
      <c r="L7">
        <f>AVERAGE(F2:F21)</f>
        <v>4.5043100301752563</v>
      </c>
      <c r="M7">
        <f>STDEV(F2:F21)</f>
        <v>1.8402610345073638</v>
      </c>
      <c r="N7">
        <f>TTEST(F2:F21,F22:F38,2,2)</f>
        <v>4.0768439507517249E-3</v>
      </c>
    </row>
    <row r="8" spans="1:14" x14ac:dyDescent="0.25">
      <c r="A8" s="3" t="s">
        <v>47</v>
      </c>
      <c r="B8" s="13">
        <v>42309</v>
      </c>
      <c r="C8" s="6">
        <v>3175</v>
      </c>
      <c r="D8" s="6">
        <v>7145</v>
      </c>
      <c r="E8" s="3">
        <v>6</v>
      </c>
      <c r="F8" s="3">
        <f t="shared" si="0"/>
        <v>1.889763779527559</v>
      </c>
      <c r="G8" s="4">
        <v>1.58</v>
      </c>
      <c r="H8" s="4">
        <v>0.7</v>
      </c>
      <c r="I8" s="5">
        <v>0.71099999999999997</v>
      </c>
      <c r="J8" s="4">
        <v>5.0199999999999996</v>
      </c>
      <c r="K8" t="s">
        <v>171</v>
      </c>
      <c r="L8">
        <f>AVERAGE(F22:F38)</f>
        <v>2.8527075275223011</v>
      </c>
      <c r="M8">
        <f>STDEV(F22:F38)</f>
        <v>1.3344898044032703</v>
      </c>
    </row>
    <row r="9" spans="1:14" x14ac:dyDescent="0.25">
      <c r="A9" s="3" t="s">
        <v>42</v>
      </c>
      <c r="B9" s="13">
        <v>42339</v>
      </c>
      <c r="C9" s="6">
        <v>2149</v>
      </c>
      <c r="D9" s="6">
        <v>5278</v>
      </c>
      <c r="E9" s="3">
        <v>6</v>
      </c>
      <c r="F9" s="3">
        <f t="shared" si="0"/>
        <v>2.7919962773382969</v>
      </c>
      <c r="G9" s="4">
        <v>1.57</v>
      </c>
      <c r="H9" s="4">
        <v>0.64</v>
      </c>
      <c r="I9" s="5">
        <v>0.71130000000000004</v>
      </c>
      <c r="J9" s="4">
        <v>3.38</v>
      </c>
    </row>
    <row r="10" spans="1:14" x14ac:dyDescent="0.25">
      <c r="A10" s="3" t="s">
        <v>46</v>
      </c>
      <c r="B10" s="13">
        <v>42370</v>
      </c>
      <c r="C10" s="6">
        <v>2827</v>
      </c>
      <c r="D10" s="6">
        <v>6841</v>
      </c>
      <c r="E10" s="3">
        <v>11</v>
      </c>
      <c r="F10" s="3">
        <f t="shared" si="0"/>
        <v>3.8910505836575875</v>
      </c>
      <c r="G10" s="4">
        <v>1.32</v>
      </c>
      <c r="H10" s="4">
        <v>0.55000000000000004</v>
      </c>
      <c r="I10" s="5">
        <v>0.71089999999999998</v>
      </c>
      <c r="J10" s="4">
        <v>3.74</v>
      </c>
    </row>
    <row r="11" spans="1:14" x14ac:dyDescent="0.25">
      <c r="A11" s="3" t="s">
        <v>43</v>
      </c>
      <c r="B11" s="13">
        <v>42401</v>
      </c>
      <c r="C11" s="6">
        <v>2235</v>
      </c>
      <c r="D11" s="6">
        <v>5365</v>
      </c>
      <c r="E11" s="3">
        <v>10</v>
      </c>
      <c r="F11" s="3">
        <f t="shared" si="0"/>
        <v>4.4742729306487696</v>
      </c>
      <c r="G11" s="4">
        <v>1.54</v>
      </c>
      <c r="H11" s="4">
        <v>0.64</v>
      </c>
      <c r="I11" s="5">
        <v>0.71330000000000005</v>
      </c>
      <c r="J11" s="4">
        <v>3.43</v>
      </c>
    </row>
    <row r="12" spans="1:14" x14ac:dyDescent="0.25">
      <c r="A12" s="3" t="s">
        <v>41</v>
      </c>
      <c r="B12" s="13">
        <v>42430</v>
      </c>
      <c r="C12" s="6">
        <v>2075</v>
      </c>
      <c r="D12" s="6">
        <v>4870</v>
      </c>
      <c r="E12" s="3">
        <v>10</v>
      </c>
      <c r="F12" s="3">
        <f t="shared" si="0"/>
        <v>4.8192771084337354</v>
      </c>
      <c r="G12" s="4">
        <v>2.72</v>
      </c>
      <c r="H12" s="4">
        <v>1.1599999999999999</v>
      </c>
      <c r="I12" s="5">
        <v>0.72960000000000003</v>
      </c>
      <c r="J12" s="4">
        <v>5.64</v>
      </c>
    </row>
    <row r="13" spans="1:14" x14ac:dyDescent="0.25">
      <c r="A13" s="3" t="s">
        <v>30</v>
      </c>
      <c r="B13" s="13">
        <v>42461</v>
      </c>
      <c r="C13" s="6">
        <v>1833</v>
      </c>
      <c r="D13" s="6">
        <v>4097</v>
      </c>
      <c r="E13" s="3">
        <v>7</v>
      </c>
      <c r="F13" s="3">
        <f t="shared" si="0"/>
        <v>3.8188761593016913</v>
      </c>
      <c r="G13" s="4">
        <v>1.91</v>
      </c>
      <c r="H13" s="4">
        <v>0.85</v>
      </c>
      <c r="I13" s="5">
        <v>0.7369</v>
      </c>
      <c r="J13" s="4">
        <v>3.49</v>
      </c>
    </row>
    <row r="14" spans="1:14" x14ac:dyDescent="0.25">
      <c r="A14" s="3" t="s">
        <v>32</v>
      </c>
      <c r="B14" s="13">
        <v>42491</v>
      </c>
      <c r="C14" s="6">
        <v>1935</v>
      </c>
      <c r="D14" s="6">
        <v>4145</v>
      </c>
      <c r="E14" s="3">
        <v>7</v>
      </c>
      <c r="F14" s="3">
        <f t="shared" si="0"/>
        <v>3.6175710594315245</v>
      </c>
      <c r="G14" s="4">
        <v>1.51</v>
      </c>
      <c r="H14" s="4">
        <v>0.71</v>
      </c>
      <c r="I14" s="5">
        <v>0.73209999999999997</v>
      </c>
      <c r="J14" s="4">
        <v>2.93</v>
      </c>
    </row>
    <row r="15" spans="1:14" x14ac:dyDescent="0.25">
      <c r="A15" s="3" t="s">
        <v>16</v>
      </c>
      <c r="B15" s="13">
        <v>42522</v>
      </c>
      <c r="C15" s="6">
        <v>1176</v>
      </c>
      <c r="D15" s="6">
        <v>2874</v>
      </c>
      <c r="E15" s="3">
        <v>8</v>
      </c>
      <c r="F15" s="3">
        <f t="shared" si="0"/>
        <v>6.8027210884353737</v>
      </c>
      <c r="G15" s="4">
        <v>3.26</v>
      </c>
      <c r="H15" s="4">
        <v>1.33</v>
      </c>
      <c r="I15" s="5">
        <v>0.7319</v>
      </c>
      <c r="J15" s="4">
        <v>3.84</v>
      </c>
    </row>
    <row r="16" spans="1:14" x14ac:dyDescent="0.25">
      <c r="A16" s="3" t="s">
        <v>15</v>
      </c>
      <c r="B16" s="13">
        <v>42552</v>
      </c>
      <c r="C16" s="3">
        <v>916</v>
      </c>
      <c r="D16" s="6">
        <v>2457</v>
      </c>
      <c r="E16" s="3">
        <v>4</v>
      </c>
      <c r="F16" s="3">
        <f t="shared" si="0"/>
        <v>4.3668122270742362</v>
      </c>
      <c r="G16" s="4">
        <v>1.56</v>
      </c>
      <c r="H16" s="4">
        <v>0.57999999999999996</v>
      </c>
      <c r="I16" s="5">
        <v>0.72299999999999998</v>
      </c>
      <c r="J16" s="4">
        <v>1.43</v>
      </c>
    </row>
    <row r="17" spans="1:10" x14ac:dyDescent="0.25">
      <c r="A17" s="3" t="s">
        <v>18</v>
      </c>
      <c r="B17" s="13">
        <v>42583</v>
      </c>
      <c r="C17" s="6">
        <v>1256</v>
      </c>
      <c r="D17" s="6">
        <v>3021</v>
      </c>
      <c r="E17" s="3">
        <v>7</v>
      </c>
      <c r="F17" s="3">
        <f t="shared" si="0"/>
        <v>5.5732484076433124</v>
      </c>
      <c r="G17" s="4">
        <v>2.2200000000000002</v>
      </c>
      <c r="H17" s="4">
        <v>0.92</v>
      </c>
      <c r="I17" s="5">
        <v>0.7369</v>
      </c>
      <c r="J17" s="4">
        <v>2.79</v>
      </c>
    </row>
    <row r="18" spans="1:10" x14ac:dyDescent="0.25">
      <c r="A18" s="3" t="s">
        <v>34</v>
      </c>
      <c r="B18" s="13">
        <v>42614</v>
      </c>
      <c r="C18" s="6">
        <v>1957</v>
      </c>
      <c r="D18" s="6">
        <v>4189</v>
      </c>
      <c r="E18" s="3">
        <v>9</v>
      </c>
      <c r="F18" s="3">
        <f t="shared" si="0"/>
        <v>4.5988758303525801</v>
      </c>
      <c r="G18" s="4">
        <v>1.85</v>
      </c>
      <c r="H18" s="4">
        <v>0.86</v>
      </c>
      <c r="I18" s="5">
        <v>0.751</v>
      </c>
      <c r="J18" s="4">
        <v>3.62</v>
      </c>
    </row>
    <row r="19" spans="1:10" x14ac:dyDescent="0.25">
      <c r="A19" s="3" t="s">
        <v>29</v>
      </c>
      <c r="B19" s="13">
        <v>42644</v>
      </c>
      <c r="C19" s="6">
        <v>1788</v>
      </c>
      <c r="D19" s="6">
        <v>3955</v>
      </c>
      <c r="E19" s="3">
        <v>13</v>
      </c>
      <c r="F19" s="3">
        <f t="shared" si="0"/>
        <v>7.2706935123042502</v>
      </c>
      <c r="G19" s="4">
        <v>2.81</v>
      </c>
      <c r="H19" s="4">
        <v>1.27</v>
      </c>
      <c r="I19" s="5">
        <v>0.73580000000000001</v>
      </c>
      <c r="J19" s="4">
        <v>5.03</v>
      </c>
    </row>
    <row r="20" spans="1:10" x14ac:dyDescent="0.25">
      <c r="A20" s="3" t="s">
        <v>38</v>
      </c>
      <c r="B20" s="13">
        <v>42675</v>
      </c>
      <c r="C20" s="6">
        <v>2173</v>
      </c>
      <c r="D20" s="6">
        <v>4358</v>
      </c>
      <c r="E20" s="3">
        <v>9</v>
      </c>
      <c r="F20" s="3">
        <f t="shared" si="0"/>
        <v>4.1417395306028535</v>
      </c>
      <c r="G20" s="4">
        <v>2.21</v>
      </c>
      <c r="H20" s="4">
        <v>1.1000000000000001</v>
      </c>
      <c r="I20" s="5">
        <v>0.75600000000000001</v>
      </c>
      <c r="J20" s="4">
        <v>4.8099999999999996</v>
      </c>
    </row>
    <row r="21" spans="1:10" x14ac:dyDescent="0.25">
      <c r="A21" s="3" t="s">
        <v>21</v>
      </c>
      <c r="B21" s="13">
        <v>42705</v>
      </c>
      <c r="C21" s="6">
        <v>1701</v>
      </c>
      <c r="D21" s="6">
        <v>3561</v>
      </c>
      <c r="E21" s="3">
        <v>4</v>
      </c>
      <c r="F21" s="3">
        <f t="shared" si="0"/>
        <v>2.3515579071134627</v>
      </c>
      <c r="G21" s="4">
        <v>1.44</v>
      </c>
      <c r="H21" s="4">
        <v>0.69</v>
      </c>
      <c r="I21" s="5">
        <v>0.74980000000000002</v>
      </c>
      <c r="J21" s="4">
        <v>2.4500000000000002</v>
      </c>
    </row>
    <row r="22" spans="1:10" x14ac:dyDescent="0.25">
      <c r="A22" s="3" t="s">
        <v>28</v>
      </c>
      <c r="B22" s="13">
        <v>42736</v>
      </c>
      <c r="C22" s="6">
        <v>2030</v>
      </c>
      <c r="D22" s="6">
        <v>3919</v>
      </c>
      <c r="E22" s="3">
        <v>5</v>
      </c>
      <c r="F22" s="14">
        <f t="shared" si="0"/>
        <v>2.4630541871921183</v>
      </c>
      <c r="G22" s="4">
        <v>1.33</v>
      </c>
      <c r="H22" s="4">
        <v>0.69</v>
      </c>
      <c r="I22" s="5">
        <v>0.73409999999999997</v>
      </c>
      <c r="J22" s="4">
        <v>2.7</v>
      </c>
    </row>
    <row r="23" spans="1:10" x14ac:dyDescent="0.25">
      <c r="A23" s="3" t="s">
        <v>36</v>
      </c>
      <c r="B23" s="13">
        <v>42767</v>
      </c>
      <c r="C23" s="6">
        <v>2198</v>
      </c>
      <c r="D23" s="6">
        <v>4292</v>
      </c>
      <c r="E23" s="3">
        <v>7</v>
      </c>
      <c r="F23" s="14">
        <f t="shared" si="0"/>
        <v>3.1847133757961785</v>
      </c>
      <c r="G23" s="4">
        <v>0.75</v>
      </c>
      <c r="H23" s="4">
        <v>0.38</v>
      </c>
      <c r="I23" s="5">
        <v>0.74370000000000003</v>
      </c>
      <c r="J23" s="4">
        <v>1.64</v>
      </c>
    </row>
    <row r="24" spans="1:10" x14ac:dyDescent="0.25">
      <c r="A24" s="3" t="s">
        <v>35</v>
      </c>
      <c r="B24" s="13">
        <v>42795</v>
      </c>
      <c r="C24" s="6">
        <v>2129</v>
      </c>
      <c r="D24" s="6">
        <v>4268</v>
      </c>
      <c r="E24" s="3">
        <v>6</v>
      </c>
      <c r="F24" s="14">
        <f t="shared" si="0"/>
        <v>2.8182245185533112</v>
      </c>
      <c r="G24" s="4">
        <v>0.62</v>
      </c>
      <c r="H24" s="4">
        <v>0.31</v>
      </c>
      <c r="I24" s="5">
        <v>0.72119999999999995</v>
      </c>
      <c r="J24" s="4">
        <v>1.32</v>
      </c>
    </row>
    <row r="25" spans="1:10" x14ac:dyDescent="0.25">
      <c r="A25" s="3" t="s">
        <v>23</v>
      </c>
      <c r="B25" s="13">
        <v>42826</v>
      </c>
      <c r="C25" s="6">
        <v>1977</v>
      </c>
      <c r="D25" s="6">
        <v>3783</v>
      </c>
      <c r="E25" s="3">
        <v>4</v>
      </c>
      <c r="F25" s="14">
        <f t="shared" si="0"/>
        <v>2.0232675771370765</v>
      </c>
      <c r="G25" s="4">
        <v>1.18</v>
      </c>
      <c r="H25" s="4">
        <v>0.62</v>
      </c>
      <c r="I25" s="5">
        <v>0.73060000000000003</v>
      </c>
      <c r="J25" s="4">
        <v>2.34</v>
      </c>
    </row>
    <row r="26" spans="1:10" x14ac:dyDescent="0.25">
      <c r="A26" s="3" t="s">
        <v>22</v>
      </c>
      <c r="B26" s="13">
        <v>42856</v>
      </c>
      <c r="C26" s="6">
        <v>2007</v>
      </c>
      <c r="D26" s="6">
        <v>3712</v>
      </c>
      <c r="E26" s="3">
        <v>5</v>
      </c>
      <c r="F26" s="14">
        <f t="shared" si="0"/>
        <v>2.4912805181863478</v>
      </c>
      <c r="G26" s="4">
        <v>0.84</v>
      </c>
      <c r="H26" s="4">
        <v>0.45</v>
      </c>
      <c r="I26" s="5">
        <v>0.70779999999999998</v>
      </c>
      <c r="J26" s="4">
        <v>1.68</v>
      </c>
    </row>
    <row r="27" spans="1:10" x14ac:dyDescent="0.25">
      <c r="A27" s="3" t="s">
        <v>40</v>
      </c>
      <c r="B27" s="13">
        <v>42887</v>
      </c>
      <c r="C27" s="6">
        <v>1719</v>
      </c>
      <c r="D27" s="6">
        <v>4558</v>
      </c>
      <c r="E27" s="3">
        <v>7</v>
      </c>
      <c r="F27" s="14">
        <f t="shared" si="0"/>
        <v>4.0721349621873184</v>
      </c>
      <c r="G27" s="4">
        <v>1.36</v>
      </c>
      <c r="H27" s="4">
        <v>0.51</v>
      </c>
      <c r="I27" s="5">
        <v>0.71489999999999998</v>
      </c>
      <c r="J27" s="4">
        <v>2.33</v>
      </c>
    </row>
    <row r="28" spans="1:10" x14ac:dyDescent="0.25">
      <c r="A28" s="3" t="s">
        <v>24</v>
      </c>
      <c r="B28" s="13">
        <v>42917</v>
      </c>
      <c r="C28" s="6">
        <v>1822</v>
      </c>
      <c r="D28" s="6">
        <v>3837</v>
      </c>
      <c r="E28" s="3">
        <v>4</v>
      </c>
      <c r="F28" s="14">
        <f t="shared" si="0"/>
        <v>2.1953896816684964</v>
      </c>
      <c r="G28" s="4">
        <v>1.65</v>
      </c>
      <c r="H28" s="4">
        <v>0.78</v>
      </c>
      <c r="I28" s="5">
        <v>0.69479999999999997</v>
      </c>
      <c r="J28" s="4">
        <v>3.01</v>
      </c>
    </row>
    <row r="29" spans="1:10" x14ac:dyDescent="0.25">
      <c r="A29" s="3" t="s">
        <v>17</v>
      </c>
      <c r="B29" s="13">
        <v>42948</v>
      </c>
      <c r="C29" s="6">
        <v>1565</v>
      </c>
      <c r="D29" s="6">
        <v>2908</v>
      </c>
      <c r="E29" s="3">
        <v>4</v>
      </c>
      <c r="F29" s="14">
        <f t="shared" si="0"/>
        <v>2.5559105431309903</v>
      </c>
      <c r="G29" s="4">
        <v>1</v>
      </c>
      <c r="H29" s="4">
        <v>0.54</v>
      </c>
      <c r="I29" s="5">
        <v>0.76749999999999996</v>
      </c>
      <c r="J29" s="4">
        <v>1.56</v>
      </c>
    </row>
    <row r="30" spans="1:10" x14ac:dyDescent="0.25">
      <c r="A30" s="3" t="s">
        <v>27</v>
      </c>
      <c r="B30" s="13">
        <v>42979</v>
      </c>
      <c r="C30" s="6">
        <v>2362</v>
      </c>
      <c r="D30" s="6">
        <v>3901</v>
      </c>
      <c r="E30" s="3">
        <v>1</v>
      </c>
      <c r="F30" s="14">
        <f t="shared" si="0"/>
        <v>0.42337002540220153</v>
      </c>
      <c r="G30" s="4">
        <v>0.42</v>
      </c>
      <c r="H30" s="4">
        <v>0.26</v>
      </c>
      <c r="I30" s="5">
        <v>0.74929999999999997</v>
      </c>
      <c r="J30" s="4">
        <v>1</v>
      </c>
    </row>
    <row r="31" spans="1:10" x14ac:dyDescent="0.25">
      <c r="A31" s="3" t="s">
        <v>33</v>
      </c>
      <c r="B31" s="13">
        <v>43009</v>
      </c>
      <c r="C31" s="6">
        <v>2185</v>
      </c>
      <c r="D31" s="6">
        <v>4161</v>
      </c>
      <c r="E31" s="3">
        <v>7</v>
      </c>
      <c r="F31" s="14">
        <f t="shared" si="0"/>
        <v>3.2036613272311212</v>
      </c>
      <c r="G31" s="4">
        <v>0.94</v>
      </c>
      <c r="H31" s="4">
        <v>0.49</v>
      </c>
      <c r="I31" s="5">
        <v>0.76359999999999995</v>
      </c>
      <c r="J31" s="4">
        <v>2.0499999999999998</v>
      </c>
    </row>
    <row r="32" spans="1:10" x14ac:dyDescent="0.25">
      <c r="A32" s="3" t="s">
        <v>25</v>
      </c>
      <c r="B32" s="13">
        <v>43040</v>
      </c>
      <c r="C32" s="6">
        <v>1939</v>
      </c>
      <c r="D32" s="6">
        <v>3852</v>
      </c>
      <c r="E32" s="3">
        <v>6</v>
      </c>
      <c r="F32" s="14">
        <f t="shared" si="0"/>
        <v>3.0943785456420834</v>
      </c>
      <c r="G32" s="4">
        <v>1.57</v>
      </c>
      <c r="H32" s="4">
        <v>0.79</v>
      </c>
      <c r="I32" s="5">
        <v>0.76349999999999996</v>
      </c>
      <c r="J32" s="4">
        <v>3.05</v>
      </c>
    </row>
    <row r="33" spans="1:10" x14ac:dyDescent="0.25">
      <c r="A33" s="3" t="s">
        <v>19</v>
      </c>
      <c r="B33" s="13">
        <v>43070</v>
      </c>
      <c r="C33" s="6">
        <v>1758</v>
      </c>
      <c r="D33" s="6">
        <v>3125</v>
      </c>
      <c r="E33" s="3">
        <v>6</v>
      </c>
      <c r="F33" s="14">
        <f t="shared" si="0"/>
        <v>3.4129692832764507</v>
      </c>
      <c r="G33" s="4">
        <v>1.1499999999999999</v>
      </c>
      <c r="H33" s="4">
        <v>0.64</v>
      </c>
      <c r="I33" s="5">
        <v>0.74550000000000005</v>
      </c>
      <c r="J33" s="4">
        <v>2.02</v>
      </c>
    </row>
    <row r="34" spans="1:10" x14ac:dyDescent="0.25">
      <c r="A34" s="3" t="s">
        <v>26</v>
      </c>
      <c r="B34" s="13">
        <v>43101</v>
      </c>
      <c r="C34" s="6">
        <v>2058</v>
      </c>
      <c r="D34" s="6">
        <v>3865</v>
      </c>
      <c r="E34" s="3">
        <v>4</v>
      </c>
      <c r="F34" s="14">
        <f t="shared" si="0"/>
        <v>1.9436345966958213</v>
      </c>
      <c r="G34" s="4">
        <v>0.97</v>
      </c>
      <c r="H34" s="4">
        <v>0.52</v>
      </c>
      <c r="I34" s="5">
        <v>0.76649999999999996</v>
      </c>
      <c r="J34" s="4">
        <v>2</v>
      </c>
    </row>
    <row r="35" spans="1:10" x14ac:dyDescent="0.25">
      <c r="A35" s="3" t="s">
        <v>20</v>
      </c>
      <c r="B35" s="13">
        <v>43132</v>
      </c>
      <c r="C35" s="6">
        <v>1884</v>
      </c>
      <c r="D35" s="6">
        <v>3436</v>
      </c>
      <c r="E35" s="3">
        <v>4</v>
      </c>
      <c r="F35" s="14">
        <f t="shared" si="0"/>
        <v>2.1231422505307855</v>
      </c>
      <c r="G35" s="4">
        <v>0.98</v>
      </c>
      <c r="H35" s="4">
        <v>0.54</v>
      </c>
      <c r="I35" s="5">
        <v>0.76380000000000003</v>
      </c>
      <c r="J35" s="4">
        <v>1.84</v>
      </c>
    </row>
    <row r="36" spans="1:10" x14ac:dyDescent="0.25">
      <c r="A36" s="3" t="s">
        <v>12</v>
      </c>
      <c r="B36" s="13">
        <v>43160</v>
      </c>
      <c r="C36" s="3">
        <v>753</v>
      </c>
      <c r="D36" s="6">
        <v>1078</v>
      </c>
      <c r="E36" s="3">
        <v>5</v>
      </c>
      <c r="F36" s="14">
        <f t="shared" si="0"/>
        <v>6.6401062416998675</v>
      </c>
      <c r="G36" s="4">
        <v>1.61</v>
      </c>
      <c r="H36" s="4">
        <v>1.1299999999999999</v>
      </c>
      <c r="I36" s="5">
        <v>0.75819999999999999</v>
      </c>
      <c r="J36" s="4">
        <v>1.21</v>
      </c>
    </row>
    <row r="37" spans="1:10" x14ac:dyDescent="0.25">
      <c r="A37" s="3" t="s">
        <v>14</v>
      </c>
      <c r="B37" s="13">
        <v>43191</v>
      </c>
      <c r="C37" s="6">
        <v>1188</v>
      </c>
      <c r="D37" s="6">
        <v>2226</v>
      </c>
      <c r="E37" s="3">
        <v>5</v>
      </c>
      <c r="F37" s="14">
        <f t="shared" si="0"/>
        <v>4.2087542087542085</v>
      </c>
      <c r="G37" s="4">
        <v>1.7</v>
      </c>
      <c r="H37" s="4">
        <v>0.91</v>
      </c>
      <c r="I37" s="5">
        <v>0.77459999999999996</v>
      </c>
      <c r="J37" s="4">
        <v>2.02</v>
      </c>
    </row>
    <row r="38" spans="1:10" x14ac:dyDescent="0.25">
      <c r="A38" s="3" t="s">
        <v>13</v>
      </c>
      <c r="B38" s="13">
        <v>43221</v>
      </c>
      <c r="C38" s="6">
        <v>1218</v>
      </c>
      <c r="D38" s="6">
        <v>2044</v>
      </c>
      <c r="E38" s="3">
        <v>2</v>
      </c>
      <c r="F38" s="14">
        <f t="shared" si="0"/>
        <v>1.6420361247947455</v>
      </c>
      <c r="G38" s="4">
        <v>0.63</v>
      </c>
      <c r="H38" s="4">
        <v>0.37</v>
      </c>
      <c r="I38" s="5">
        <v>0.75760000000000005</v>
      </c>
      <c r="J38" s="4">
        <v>0.77</v>
      </c>
    </row>
    <row r="57" spans="2:2" x14ac:dyDescent="0.25">
      <c r="B57" t="s">
        <v>157</v>
      </c>
    </row>
  </sheetData>
  <sortState ref="A2:I38">
    <sortCondition ref="B2:B3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N5" sqref="N5"/>
    </sheetView>
  </sheetViews>
  <sheetFormatPr defaultRowHeight="15" x14ac:dyDescent="0.25"/>
  <cols>
    <col min="5" max="5" width="11.5703125" bestFit="1" customWidth="1"/>
  </cols>
  <sheetData>
    <row r="1" spans="1:9" x14ac:dyDescent="0.25">
      <c r="A1" t="s">
        <v>85</v>
      </c>
      <c r="B1" t="s">
        <v>49</v>
      </c>
      <c r="C1" t="s">
        <v>1</v>
      </c>
      <c r="D1" t="s">
        <v>2</v>
      </c>
      <c r="F1" t="s">
        <v>5</v>
      </c>
      <c r="G1" t="s">
        <v>6</v>
      </c>
      <c r="H1" t="s">
        <v>50</v>
      </c>
      <c r="I1" t="s">
        <v>51</v>
      </c>
    </row>
    <row r="2" spans="1:9" x14ac:dyDescent="0.25">
      <c r="A2" s="3" t="s">
        <v>86</v>
      </c>
      <c r="B2" s="6">
        <v>30528</v>
      </c>
      <c r="C2" s="6">
        <v>62518</v>
      </c>
      <c r="D2" s="3">
        <v>136</v>
      </c>
      <c r="E2" s="3">
        <f>1000*D2/B2</f>
        <v>4.4549266247379453</v>
      </c>
      <c r="F2" s="4">
        <v>2.12</v>
      </c>
      <c r="G2" s="4">
        <v>1.04</v>
      </c>
      <c r="H2" s="5">
        <v>0.76449999999999996</v>
      </c>
      <c r="I2" s="4">
        <v>64.84</v>
      </c>
    </row>
    <row r="3" spans="1:9" ht="45" x14ac:dyDescent="0.25">
      <c r="A3" s="3" t="s">
        <v>87</v>
      </c>
      <c r="B3" s="6">
        <v>30912</v>
      </c>
      <c r="C3" s="6">
        <v>70880</v>
      </c>
      <c r="D3" s="3">
        <v>65</v>
      </c>
      <c r="E3" s="3">
        <f t="shared" ref="E3:E5" si="0">1000*D3/B3</f>
        <v>2.1027432712215322</v>
      </c>
      <c r="F3" s="4">
        <v>0.93</v>
      </c>
      <c r="G3" s="4">
        <v>0.41</v>
      </c>
      <c r="H3" s="5">
        <v>0.69520000000000004</v>
      </c>
      <c r="I3" s="4">
        <v>28.74</v>
      </c>
    </row>
    <row r="4" spans="1:9" x14ac:dyDescent="0.25">
      <c r="A4" s="3" t="s">
        <v>88</v>
      </c>
      <c r="B4" s="6">
        <v>7143</v>
      </c>
      <c r="C4" s="6">
        <v>13879</v>
      </c>
      <c r="D4" s="3">
        <v>36</v>
      </c>
      <c r="E4" s="3">
        <f t="shared" si="0"/>
        <v>5.0398992020159596</v>
      </c>
      <c r="F4" s="4">
        <v>1.89</v>
      </c>
      <c r="G4" s="4">
        <v>0.97</v>
      </c>
      <c r="H4" s="5">
        <v>0.75329999999999997</v>
      </c>
      <c r="I4" s="4">
        <v>13.49</v>
      </c>
    </row>
    <row r="5" spans="1:9" ht="30" x14ac:dyDescent="0.25">
      <c r="A5" s="3" t="s">
        <v>89</v>
      </c>
      <c r="B5" s="3">
        <v>14</v>
      </c>
      <c r="C5" s="3">
        <v>44</v>
      </c>
      <c r="D5" s="3">
        <v>0</v>
      </c>
      <c r="E5" s="3">
        <f t="shared" si="0"/>
        <v>0</v>
      </c>
      <c r="F5" s="4">
        <v>0.12</v>
      </c>
      <c r="G5" s="4">
        <v>0.04</v>
      </c>
      <c r="H5" s="5">
        <v>0.56820000000000004</v>
      </c>
      <c r="I5" s="4">
        <v>0</v>
      </c>
    </row>
    <row r="6" spans="1:9" x14ac:dyDescent="0.25">
      <c r="A6" s="7" t="s">
        <v>81</v>
      </c>
      <c r="B6" s="9">
        <v>68597</v>
      </c>
      <c r="C6" s="9">
        <v>147321</v>
      </c>
      <c r="D6" s="7">
        <v>237</v>
      </c>
      <c r="E6" s="7"/>
      <c r="F6" s="10">
        <v>1.56</v>
      </c>
      <c r="G6" s="10">
        <v>0.73</v>
      </c>
      <c r="H6" s="11">
        <v>0.7298</v>
      </c>
      <c r="I6" s="10">
        <v>107.06</v>
      </c>
    </row>
    <row r="7" spans="1:9" x14ac:dyDescent="0.25">
      <c r="A7" s="7" t="s">
        <v>82</v>
      </c>
      <c r="B7" s="9">
        <v>17149</v>
      </c>
      <c r="C7" s="9">
        <v>36830</v>
      </c>
      <c r="D7" s="7">
        <v>59</v>
      </c>
      <c r="E7" s="7"/>
      <c r="F7" s="7" t="s">
        <v>83</v>
      </c>
      <c r="G7" s="7" t="s">
        <v>83</v>
      </c>
      <c r="H7" s="7" t="s">
        <v>83</v>
      </c>
      <c r="I7" s="10">
        <v>26.77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7" zoomScale="87" zoomScaleNormal="87" workbookViewId="0">
      <selection activeCell="D34" sqref="D34"/>
    </sheetView>
  </sheetViews>
  <sheetFormatPr defaultRowHeight="15" x14ac:dyDescent="0.25"/>
  <cols>
    <col min="1" max="1" width="21" bestFit="1" customWidth="1"/>
    <col min="4" max="4" width="11.5703125" bestFit="1" customWidth="1"/>
    <col min="10" max="11" width="10.28515625" bestFit="1" customWidth="1"/>
  </cols>
  <sheetData>
    <row r="1" spans="1:12" x14ac:dyDescent="0.25">
      <c r="A1" t="s">
        <v>9</v>
      </c>
      <c r="B1" t="s">
        <v>3</v>
      </c>
      <c r="C1" t="s">
        <v>0</v>
      </c>
      <c r="D1" t="s">
        <v>4</v>
      </c>
      <c r="E1" t="s">
        <v>2</v>
      </c>
      <c r="F1" t="s">
        <v>159</v>
      </c>
      <c r="G1" t="s">
        <v>5</v>
      </c>
      <c r="H1" t="s">
        <v>6</v>
      </c>
      <c r="J1" t="s">
        <v>7</v>
      </c>
      <c r="K1" t="s">
        <v>8</v>
      </c>
    </row>
    <row r="2" spans="1:12" x14ac:dyDescent="0.25">
      <c r="A2" t="s">
        <v>10</v>
      </c>
      <c r="B2" s="8">
        <v>107.06</v>
      </c>
      <c r="C2">
        <v>68594</v>
      </c>
      <c r="D2" s="1">
        <v>147317</v>
      </c>
      <c r="E2">
        <v>237</v>
      </c>
      <c r="F2">
        <f>1000*E2/C2</f>
        <v>3.4551126920721931</v>
      </c>
      <c r="G2">
        <v>1.56</v>
      </c>
      <c r="H2">
        <v>0.73</v>
      </c>
      <c r="J2" s="2">
        <v>42148</v>
      </c>
      <c r="K2" s="2">
        <v>43251</v>
      </c>
      <c r="L2">
        <f>(K2-J2)/365</f>
        <v>3.021917808219178</v>
      </c>
    </row>
    <row r="3" spans="1:12" x14ac:dyDescent="0.25">
      <c r="A3" t="s">
        <v>52</v>
      </c>
      <c r="B3" s="8">
        <v>1.06</v>
      </c>
      <c r="C3">
        <v>1674</v>
      </c>
      <c r="D3">
        <v>1637</v>
      </c>
      <c r="E3">
        <v>4</v>
      </c>
      <c r="F3">
        <f t="shared" ref="F3:F7" si="0">1000*E3/C3</f>
        <v>2.3894862604540026</v>
      </c>
      <c r="G3">
        <v>0.63</v>
      </c>
      <c r="H3">
        <v>0.65</v>
      </c>
    </row>
    <row r="4" spans="1:12" x14ac:dyDescent="0.25">
      <c r="A4" t="s">
        <v>53</v>
      </c>
      <c r="B4" s="8">
        <v>2.12</v>
      </c>
      <c r="C4">
        <v>1673</v>
      </c>
      <c r="D4">
        <v>1622</v>
      </c>
      <c r="E4">
        <v>7</v>
      </c>
      <c r="F4">
        <f t="shared" si="0"/>
        <v>4.1841004184100417</v>
      </c>
      <c r="G4">
        <v>1.27</v>
      </c>
      <c r="H4">
        <v>1.31</v>
      </c>
    </row>
    <row r="5" spans="1:12" x14ac:dyDescent="0.25">
      <c r="A5" t="s">
        <v>169</v>
      </c>
      <c r="B5" s="8"/>
      <c r="C5">
        <v>1674</v>
      </c>
      <c r="E5">
        <v>11</v>
      </c>
      <c r="F5">
        <f t="shared" si="0"/>
        <v>6.5710872162485066</v>
      </c>
    </row>
    <row r="6" spans="1:12" x14ac:dyDescent="0.25">
      <c r="A6" t="s">
        <v>160</v>
      </c>
      <c r="B6" s="8">
        <v>98.71</v>
      </c>
      <c r="C6">
        <v>143510</v>
      </c>
      <c r="D6">
        <v>138266</v>
      </c>
      <c r="E6">
        <v>211</v>
      </c>
      <c r="F6">
        <f t="shared" si="0"/>
        <v>1.4702808166678281</v>
      </c>
      <c r="G6">
        <v>0.69</v>
      </c>
      <c r="H6">
        <v>0.71</v>
      </c>
    </row>
    <row r="7" spans="1:12" x14ac:dyDescent="0.25">
      <c r="A7" t="s">
        <v>54</v>
      </c>
      <c r="B7" s="8">
        <v>0.19</v>
      </c>
      <c r="C7">
        <v>280</v>
      </c>
      <c r="D7">
        <v>145</v>
      </c>
      <c r="E7">
        <v>1</v>
      </c>
      <c r="F7">
        <f t="shared" si="0"/>
        <v>3.5714285714285716</v>
      </c>
      <c r="G7">
        <v>0.67</v>
      </c>
      <c r="H7">
        <v>1.3</v>
      </c>
      <c r="J7" s="2">
        <v>43160</v>
      </c>
      <c r="K7" s="2">
        <v>43251</v>
      </c>
      <c r="L7">
        <f>(K7-J7)/365</f>
        <v>0.24931506849315069</v>
      </c>
    </row>
    <row r="8" spans="1:12" x14ac:dyDescent="0.25">
      <c r="B8" s="8"/>
    </row>
    <row r="9" spans="1:12" x14ac:dyDescent="0.25">
      <c r="B9" s="8"/>
    </row>
    <row r="10" spans="1:12" x14ac:dyDescent="0.25">
      <c r="A10" t="s">
        <v>161</v>
      </c>
      <c r="B10" s="8">
        <v>32.630000000000003</v>
      </c>
      <c r="D10">
        <v>33495</v>
      </c>
      <c r="E10">
        <v>52</v>
      </c>
      <c r="H10">
        <v>0.97</v>
      </c>
    </row>
    <row r="11" spans="1:12" x14ac:dyDescent="0.25">
      <c r="A11" t="s">
        <v>166</v>
      </c>
      <c r="B11" s="8">
        <v>21.09</v>
      </c>
      <c r="D11">
        <v>19313</v>
      </c>
      <c r="E11">
        <v>42</v>
      </c>
      <c r="H11">
        <v>1.0900000000000001</v>
      </c>
    </row>
    <row r="12" spans="1:12" x14ac:dyDescent="0.25">
      <c r="A12" t="s">
        <v>162</v>
      </c>
      <c r="B12" s="8">
        <v>21.05</v>
      </c>
      <c r="D12">
        <v>5141</v>
      </c>
      <c r="E12">
        <v>9</v>
      </c>
      <c r="H12">
        <v>0.71</v>
      </c>
    </row>
    <row r="13" spans="1:12" x14ac:dyDescent="0.25">
      <c r="A13" t="s">
        <v>55</v>
      </c>
      <c r="B13" s="8">
        <v>13.78</v>
      </c>
      <c r="D13">
        <v>398</v>
      </c>
      <c r="E13">
        <v>1</v>
      </c>
      <c r="H13">
        <v>0.81</v>
      </c>
    </row>
    <row r="14" spans="1:12" x14ac:dyDescent="0.25">
      <c r="A14" t="s">
        <v>165</v>
      </c>
      <c r="B14" s="8">
        <v>7.6300000000000008</v>
      </c>
    </row>
    <row r="15" spans="1:12" x14ac:dyDescent="0.25">
      <c r="A15" t="s">
        <v>163</v>
      </c>
      <c r="B15" s="8">
        <v>3.66</v>
      </c>
      <c r="D15">
        <v>4142</v>
      </c>
      <c r="E15">
        <v>6</v>
      </c>
      <c r="H15">
        <v>0.59</v>
      </c>
    </row>
    <row r="16" spans="1:12" x14ac:dyDescent="0.25">
      <c r="A16" t="s">
        <v>167</v>
      </c>
      <c r="B16" s="8">
        <f>SUM(B3:B4)</f>
        <v>3.18</v>
      </c>
      <c r="D16">
        <v>28716</v>
      </c>
      <c r="E16">
        <v>32</v>
      </c>
      <c r="H16">
        <v>0.45</v>
      </c>
    </row>
    <row r="17" spans="1:9" x14ac:dyDescent="0.25">
      <c r="A17" t="s">
        <v>164</v>
      </c>
      <c r="B17" s="8">
        <v>0.32</v>
      </c>
      <c r="D17">
        <v>20341</v>
      </c>
      <c r="E17">
        <v>13</v>
      </c>
      <c r="H17">
        <v>0.4</v>
      </c>
    </row>
    <row r="18" spans="1:9" x14ac:dyDescent="0.25">
      <c r="A18" t="s">
        <v>168</v>
      </c>
      <c r="B18" s="8">
        <v>0.19</v>
      </c>
    </row>
    <row r="19" spans="1:9" x14ac:dyDescent="0.25">
      <c r="D19" s="12">
        <v>17524</v>
      </c>
      <c r="E19">
        <v>36</v>
      </c>
      <c r="H19">
        <v>0.79</v>
      </c>
    </row>
    <row r="21" spans="1:9" x14ac:dyDescent="0.25">
      <c r="A21" t="s">
        <v>149</v>
      </c>
      <c r="B21" t="s">
        <v>49</v>
      </c>
      <c r="C21" t="s">
        <v>1</v>
      </c>
      <c r="D21" t="s">
        <v>2</v>
      </c>
      <c r="E21" t="s">
        <v>5</v>
      </c>
      <c r="G21" t="s">
        <v>6</v>
      </c>
      <c r="H21" t="s">
        <v>50</v>
      </c>
      <c r="I21" t="s">
        <v>51</v>
      </c>
    </row>
    <row r="22" spans="1:9" ht="30" x14ac:dyDescent="0.25">
      <c r="A22" s="3" t="s">
        <v>150</v>
      </c>
      <c r="B22" s="6">
        <v>143510</v>
      </c>
      <c r="C22" s="6">
        <v>138266</v>
      </c>
      <c r="D22" s="3">
        <v>211</v>
      </c>
      <c r="E22" s="4">
        <v>0.69</v>
      </c>
      <c r="F22" s="4"/>
      <c r="G22" s="4">
        <v>0.71</v>
      </c>
      <c r="H22" s="5">
        <v>0.73080000000000001</v>
      </c>
      <c r="I22" s="4">
        <v>98.71</v>
      </c>
    </row>
    <row r="23" spans="1:9" ht="45" x14ac:dyDescent="0.25">
      <c r="A23" s="3" t="s">
        <v>151</v>
      </c>
      <c r="B23" s="6">
        <v>1673</v>
      </c>
      <c r="C23" s="6">
        <v>1622</v>
      </c>
      <c r="D23" s="3">
        <v>7</v>
      </c>
      <c r="E23" s="4">
        <v>1.27</v>
      </c>
      <c r="F23" s="4"/>
      <c r="G23" s="4">
        <v>1.31</v>
      </c>
      <c r="H23" s="5">
        <v>0.54600000000000004</v>
      </c>
      <c r="I23" s="4">
        <v>2.12</v>
      </c>
    </row>
    <row r="24" spans="1:9" ht="45" x14ac:dyDescent="0.25">
      <c r="A24" s="3" t="s">
        <v>152</v>
      </c>
      <c r="B24" s="6">
        <v>1674</v>
      </c>
      <c r="C24" s="6">
        <v>1637</v>
      </c>
      <c r="D24" s="3">
        <v>4</v>
      </c>
      <c r="E24" s="4">
        <v>0.63</v>
      </c>
      <c r="F24" s="4"/>
      <c r="G24" s="4">
        <v>0.65</v>
      </c>
      <c r="H24" s="5">
        <v>0.5151</v>
      </c>
      <c r="I24" s="4">
        <v>1.06</v>
      </c>
    </row>
    <row r="25" spans="1:9" ht="30" x14ac:dyDescent="0.25">
      <c r="A25" s="3" t="s">
        <v>153</v>
      </c>
      <c r="B25" s="3">
        <v>282</v>
      </c>
      <c r="C25" s="3">
        <v>145</v>
      </c>
      <c r="D25" s="3">
        <v>1</v>
      </c>
      <c r="E25" s="4">
        <v>0.67</v>
      </c>
      <c r="F25" s="4"/>
      <c r="G25" s="4">
        <v>1.3</v>
      </c>
      <c r="H25" s="5">
        <v>0.70540000000000003</v>
      </c>
      <c r="I25" s="4">
        <v>0.19</v>
      </c>
    </row>
    <row r="26" spans="1:9" ht="30" x14ac:dyDescent="0.25">
      <c r="A26" s="3" t="s">
        <v>154</v>
      </c>
      <c r="B26" s="3">
        <v>42</v>
      </c>
      <c r="C26" s="3">
        <v>13</v>
      </c>
      <c r="D26" s="3">
        <v>0</v>
      </c>
      <c r="E26" s="4">
        <v>0</v>
      </c>
      <c r="F26" s="4"/>
      <c r="G26" s="4">
        <v>0</v>
      </c>
      <c r="H26" s="5">
        <v>0.875</v>
      </c>
      <c r="I26" s="4">
        <v>0</v>
      </c>
    </row>
    <row r="27" spans="1:9" x14ac:dyDescent="0.25">
      <c r="A27" s="7" t="s">
        <v>155</v>
      </c>
      <c r="B27" s="9">
        <v>147181</v>
      </c>
      <c r="C27" s="9">
        <v>141683</v>
      </c>
      <c r="D27" s="7">
        <v>223</v>
      </c>
      <c r="E27" s="10">
        <v>0.69</v>
      </c>
      <c r="F27" s="10"/>
      <c r="G27" s="10">
        <v>0.72</v>
      </c>
      <c r="H27" s="11">
        <v>0.72729999999999995</v>
      </c>
      <c r="I27" s="10">
        <v>102.08</v>
      </c>
    </row>
    <row r="28" spans="1:9" x14ac:dyDescent="0.25">
      <c r="A28" s="7" t="s">
        <v>82</v>
      </c>
      <c r="B28" s="9">
        <v>29436</v>
      </c>
      <c r="C28" s="9">
        <v>28336</v>
      </c>
      <c r="D28" s="7">
        <v>44</v>
      </c>
      <c r="E28" s="7" t="s">
        <v>83</v>
      </c>
      <c r="F28" s="7"/>
      <c r="G28" s="7" t="s">
        <v>83</v>
      </c>
      <c r="H28" s="7" t="s">
        <v>83</v>
      </c>
      <c r="I28" s="10">
        <v>20.420000000000002</v>
      </c>
    </row>
  </sheetData>
  <sortState ref="A10:B19">
    <sortCondition descending="1" ref="B10:B19"/>
  </sortState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0" workbookViewId="0">
      <selection activeCell="K33" sqref="K33"/>
    </sheetView>
  </sheetViews>
  <sheetFormatPr defaultRowHeight="15" x14ac:dyDescent="0.25"/>
  <cols>
    <col min="1" max="1" width="12.28515625" bestFit="1" customWidth="1"/>
    <col min="2" max="2" width="11.7109375" bestFit="1" customWidth="1"/>
    <col min="3" max="3" width="6" bestFit="1" customWidth="1"/>
    <col min="4" max="4" width="6" customWidth="1"/>
    <col min="5" max="5" width="15.42578125" bestFit="1" customWidth="1"/>
    <col min="6" max="6" width="20.7109375" bestFit="1" customWidth="1"/>
    <col min="7" max="7" width="18.140625" bestFit="1" customWidth="1"/>
  </cols>
  <sheetData>
    <row r="1" spans="1:7" x14ac:dyDescent="0.25">
      <c r="A1" t="s">
        <v>56</v>
      </c>
      <c r="B1" t="s">
        <v>1</v>
      </c>
      <c r="C1" t="s">
        <v>2</v>
      </c>
      <c r="E1" t="s">
        <v>6</v>
      </c>
      <c r="F1" t="s">
        <v>50</v>
      </c>
      <c r="G1" t="s">
        <v>51</v>
      </c>
    </row>
    <row r="2" spans="1:7" x14ac:dyDescent="0.25">
      <c r="A2" s="3" t="s">
        <v>57</v>
      </c>
      <c r="B2" s="6">
        <v>68814</v>
      </c>
      <c r="C2" s="3">
        <v>98</v>
      </c>
      <c r="D2" s="3"/>
      <c r="E2" s="4">
        <v>0.74</v>
      </c>
      <c r="F2" s="5">
        <v>0.70940000000000003</v>
      </c>
      <c r="G2" s="4">
        <v>50.84</v>
      </c>
    </row>
    <row r="3" spans="1:7" x14ac:dyDescent="0.25">
      <c r="A3" s="3" t="s">
        <v>58</v>
      </c>
      <c r="B3" s="6">
        <v>51914</v>
      </c>
      <c r="C3" s="3">
        <v>94</v>
      </c>
      <c r="D3" s="3"/>
      <c r="E3" s="4">
        <v>0.71</v>
      </c>
      <c r="F3" s="5">
        <v>0.75439999999999996</v>
      </c>
      <c r="G3" s="4">
        <v>37.01</v>
      </c>
    </row>
    <row r="4" spans="1:7" x14ac:dyDescent="0.25">
      <c r="A4" s="3" t="s">
        <v>59</v>
      </c>
      <c r="B4" s="6">
        <v>10563</v>
      </c>
      <c r="C4" s="3">
        <v>24</v>
      </c>
      <c r="D4" s="3"/>
      <c r="E4" s="4">
        <v>0.68</v>
      </c>
      <c r="F4" s="5">
        <v>0.76080000000000003</v>
      </c>
      <c r="G4" s="4">
        <v>7.22</v>
      </c>
    </row>
    <row r="5" spans="1:7" x14ac:dyDescent="0.25">
      <c r="A5" s="3" t="s">
        <v>60</v>
      </c>
      <c r="B5" s="3">
        <v>712</v>
      </c>
      <c r="C5" s="3">
        <v>3</v>
      </c>
      <c r="D5" s="3"/>
      <c r="E5" s="4">
        <v>6.67</v>
      </c>
      <c r="F5" s="5">
        <v>0.71789999999999998</v>
      </c>
      <c r="G5" s="4">
        <v>4.75</v>
      </c>
    </row>
    <row r="6" spans="1:7" x14ac:dyDescent="0.25">
      <c r="A6" s="3" t="s">
        <v>61</v>
      </c>
      <c r="B6" s="6">
        <v>11282</v>
      </c>
      <c r="C6" s="3">
        <v>10</v>
      </c>
      <c r="D6" s="3"/>
      <c r="E6" s="4">
        <v>0.41</v>
      </c>
      <c r="F6" s="5">
        <v>0.72540000000000004</v>
      </c>
      <c r="G6" s="4">
        <v>4.6100000000000003</v>
      </c>
    </row>
    <row r="7" spans="1:7" x14ac:dyDescent="0.25">
      <c r="A7" s="3" t="s">
        <v>62</v>
      </c>
      <c r="B7" s="6">
        <v>1630</v>
      </c>
      <c r="C7" s="3">
        <v>0</v>
      </c>
      <c r="D7" s="3"/>
      <c r="E7" s="4">
        <v>0.49</v>
      </c>
      <c r="F7" s="5">
        <v>0.68369999999999997</v>
      </c>
      <c r="G7" s="4">
        <v>0.8</v>
      </c>
    </row>
    <row r="8" spans="1:7" x14ac:dyDescent="0.25">
      <c r="A8" s="3" t="s">
        <v>63</v>
      </c>
      <c r="B8" s="3">
        <v>887</v>
      </c>
      <c r="C8" s="3">
        <v>2</v>
      </c>
      <c r="D8" s="3"/>
      <c r="E8" s="4">
        <v>0.89</v>
      </c>
      <c r="F8" s="5">
        <v>0.70850000000000002</v>
      </c>
      <c r="G8" s="4">
        <v>0.79</v>
      </c>
    </row>
    <row r="9" spans="1:7" x14ac:dyDescent="0.25">
      <c r="A9" s="3" t="s">
        <v>64</v>
      </c>
      <c r="B9" s="3">
        <v>302</v>
      </c>
      <c r="C9" s="3">
        <v>2</v>
      </c>
      <c r="D9" s="3"/>
      <c r="E9" s="4">
        <v>1.54</v>
      </c>
      <c r="F9" s="5">
        <v>0.63270000000000004</v>
      </c>
      <c r="G9" s="4">
        <v>0.47</v>
      </c>
    </row>
    <row r="10" spans="1:7" x14ac:dyDescent="0.25">
      <c r="A10" s="3" t="s">
        <v>65</v>
      </c>
      <c r="B10" s="3">
        <v>20</v>
      </c>
      <c r="C10" s="3">
        <v>1</v>
      </c>
      <c r="D10" s="3"/>
      <c r="E10" s="4">
        <v>18.25</v>
      </c>
      <c r="F10" s="5">
        <v>0.65</v>
      </c>
      <c r="G10" s="4">
        <v>0.36</v>
      </c>
    </row>
    <row r="11" spans="1:7" x14ac:dyDescent="0.25">
      <c r="A11" s="3" t="s">
        <v>66</v>
      </c>
      <c r="B11" s="3">
        <v>208</v>
      </c>
      <c r="C11" s="3">
        <v>1</v>
      </c>
      <c r="D11" s="3"/>
      <c r="E11" s="4">
        <v>0.37</v>
      </c>
      <c r="F11" s="5">
        <v>0.73909999999999998</v>
      </c>
      <c r="G11" s="4">
        <v>0.08</v>
      </c>
    </row>
    <row r="12" spans="1:7" x14ac:dyDescent="0.25">
      <c r="A12" s="3" t="s">
        <v>67</v>
      </c>
      <c r="B12" s="3">
        <v>409</v>
      </c>
      <c r="C12" s="3">
        <v>0</v>
      </c>
      <c r="D12" s="3"/>
      <c r="E12" s="4">
        <v>0.17</v>
      </c>
      <c r="F12" s="5">
        <v>0.72789999999999999</v>
      </c>
      <c r="G12" s="4">
        <v>7.0000000000000007E-2</v>
      </c>
    </row>
    <row r="13" spans="1:7" x14ac:dyDescent="0.25">
      <c r="A13" s="3" t="s">
        <v>68</v>
      </c>
      <c r="B13" s="3">
        <v>318</v>
      </c>
      <c r="C13" s="3">
        <v>1</v>
      </c>
      <c r="D13" s="3"/>
      <c r="E13" s="4">
        <v>0.16</v>
      </c>
      <c r="F13" s="5">
        <v>0.45579999999999998</v>
      </c>
      <c r="G13" s="4">
        <v>0.05</v>
      </c>
    </row>
    <row r="14" spans="1:7" x14ac:dyDescent="0.25">
      <c r="A14" s="3" t="s">
        <v>69</v>
      </c>
      <c r="B14" s="3">
        <v>126</v>
      </c>
      <c r="C14" s="3">
        <v>1</v>
      </c>
      <c r="D14" s="3"/>
      <c r="E14" s="4">
        <v>0.12</v>
      </c>
      <c r="F14" s="5">
        <v>0.6048</v>
      </c>
      <c r="G14" s="4">
        <v>0.01</v>
      </c>
    </row>
    <row r="15" spans="1:7" x14ac:dyDescent="0.25">
      <c r="A15" s="3" t="s">
        <v>70</v>
      </c>
      <c r="B15" s="3">
        <v>1</v>
      </c>
      <c r="C15" s="3">
        <v>0</v>
      </c>
      <c r="D15" s="3"/>
      <c r="E15" s="4">
        <v>0</v>
      </c>
      <c r="F15" s="5">
        <v>0</v>
      </c>
      <c r="G15" s="4">
        <v>0</v>
      </c>
    </row>
    <row r="16" spans="1:7" x14ac:dyDescent="0.25">
      <c r="A16" s="3" t="s">
        <v>71</v>
      </c>
      <c r="B16" s="3">
        <v>35</v>
      </c>
      <c r="C16" s="3">
        <v>0</v>
      </c>
      <c r="D16" s="3"/>
      <c r="E16" s="4">
        <v>0</v>
      </c>
      <c r="F16" s="5">
        <v>0.77139999999999997</v>
      </c>
      <c r="G16" s="4">
        <v>0</v>
      </c>
    </row>
    <row r="17" spans="1:7" x14ac:dyDescent="0.25">
      <c r="A17" s="3" t="s">
        <v>72</v>
      </c>
      <c r="B17" s="3">
        <v>1</v>
      </c>
      <c r="C17" s="3">
        <v>0</v>
      </c>
      <c r="D17" s="3"/>
      <c r="E17" s="4">
        <v>0</v>
      </c>
      <c r="F17" s="5">
        <v>1</v>
      </c>
      <c r="G17" s="4">
        <v>0</v>
      </c>
    </row>
    <row r="18" spans="1:7" x14ac:dyDescent="0.25">
      <c r="A18" s="3" t="s">
        <v>73</v>
      </c>
      <c r="B18" s="3">
        <v>21</v>
      </c>
      <c r="C18" s="3">
        <v>0</v>
      </c>
      <c r="D18" s="3"/>
      <c r="E18" s="4">
        <v>0</v>
      </c>
      <c r="F18" s="5">
        <v>0.8095</v>
      </c>
      <c r="G18" s="4">
        <v>0</v>
      </c>
    </row>
    <row r="19" spans="1:7" x14ac:dyDescent="0.25">
      <c r="A19" s="3" t="s">
        <v>74</v>
      </c>
      <c r="B19" s="3">
        <v>1</v>
      </c>
      <c r="C19" s="3">
        <v>0</v>
      </c>
      <c r="D19" s="3"/>
      <c r="E19" s="4">
        <v>0</v>
      </c>
      <c r="F19" s="5">
        <v>1</v>
      </c>
      <c r="G19" s="4">
        <v>0</v>
      </c>
    </row>
    <row r="20" spans="1:7" x14ac:dyDescent="0.25">
      <c r="A20" s="3" t="s">
        <v>75</v>
      </c>
      <c r="B20" s="3">
        <v>31</v>
      </c>
      <c r="C20" s="3">
        <v>0</v>
      </c>
      <c r="D20" s="3"/>
      <c r="E20" s="4">
        <v>0.01</v>
      </c>
      <c r="F20" s="5">
        <v>0.36</v>
      </c>
      <c r="G20" s="4">
        <v>0</v>
      </c>
    </row>
    <row r="21" spans="1:7" x14ac:dyDescent="0.25">
      <c r="A21" s="3" t="s">
        <v>76</v>
      </c>
      <c r="B21" s="3">
        <v>16</v>
      </c>
      <c r="C21" s="3">
        <v>0</v>
      </c>
      <c r="D21" s="3"/>
      <c r="E21" s="4">
        <v>0</v>
      </c>
      <c r="F21" s="5">
        <v>0.6875</v>
      </c>
      <c r="G21" s="4">
        <v>0</v>
      </c>
    </row>
    <row r="22" spans="1:7" x14ac:dyDescent="0.25">
      <c r="A22" s="3" t="s">
        <v>77</v>
      </c>
      <c r="B22" s="3">
        <v>8</v>
      </c>
      <c r="C22" s="3">
        <v>0</v>
      </c>
      <c r="D22" s="3"/>
      <c r="E22" s="4">
        <v>7.0000000000000007E-2</v>
      </c>
      <c r="F22" s="5">
        <v>0</v>
      </c>
      <c r="G22" s="4">
        <v>0</v>
      </c>
    </row>
    <row r="23" spans="1:7" x14ac:dyDescent="0.25">
      <c r="A23" s="3" t="s">
        <v>78</v>
      </c>
      <c r="B23" s="3">
        <v>1</v>
      </c>
      <c r="C23" s="3">
        <v>0</v>
      </c>
      <c r="D23" s="3"/>
      <c r="E23" s="4">
        <v>0</v>
      </c>
      <c r="F23" s="5">
        <v>1</v>
      </c>
      <c r="G23" s="4">
        <v>0</v>
      </c>
    </row>
    <row r="24" spans="1:7" x14ac:dyDescent="0.25">
      <c r="A24" s="3" t="s">
        <v>79</v>
      </c>
      <c r="B24" s="3">
        <v>1</v>
      </c>
      <c r="C24" s="3">
        <v>0</v>
      </c>
      <c r="D24" s="3"/>
      <c r="E24" s="4">
        <v>0</v>
      </c>
      <c r="F24" s="5">
        <v>1</v>
      </c>
      <c r="G24" s="4">
        <v>0</v>
      </c>
    </row>
    <row r="25" spans="1:7" x14ac:dyDescent="0.25">
      <c r="A25" s="3" t="s">
        <v>80</v>
      </c>
      <c r="B25" s="3">
        <v>20</v>
      </c>
      <c r="C25" s="3">
        <v>0</v>
      </c>
      <c r="D25" s="3"/>
      <c r="E25" s="4">
        <v>0</v>
      </c>
      <c r="F25" s="5">
        <v>0.5</v>
      </c>
      <c r="G25" s="4">
        <v>0</v>
      </c>
    </row>
    <row r="26" spans="1:7" x14ac:dyDescent="0.25">
      <c r="A26" s="7" t="s">
        <v>81</v>
      </c>
      <c r="B26" s="9">
        <v>147321</v>
      </c>
      <c r="C26" s="7">
        <v>237</v>
      </c>
      <c r="D26" s="7"/>
      <c r="E26" s="10">
        <v>0.73</v>
      </c>
      <c r="F26" s="11">
        <v>0.7298</v>
      </c>
      <c r="G26" s="10">
        <v>107.06</v>
      </c>
    </row>
    <row r="27" spans="1:7" x14ac:dyDescent="0.25">
      <c r="A27" s="7" t="s">
        <v>82</v>
      </c>
      <c r="B27" s="9">
        <v>6138</v>
      </c>
      <c r="C27" s="7">
        <v>9</v>
      </c>
      <c r="D27" s="7"/>
      <c r="E27" s="7" t="s">
        <v>83</v>
      </c>
      <c r="F27" s="7" t="s">
        <v>83</v>
      </c>
      <c r="G27" s="10">
        <v>4.46</v>
      </c>
    </row>
    <row r="30" spans="1:7" x14ac:dyDescent="0.25">
      <c r="A30" t="s">
        <v>84</v>
      </c>
      <c r="B30" t="s">
        <v>1</v>
      </c>
      <c r="C30" t="s">
        <v>2</v>
      </c>
      <c r="D30" t="s">
        <v>158</v>
      </c>
      <c r="E30" t="s">
        <v>6</v>
      </c>
      <c r="F30" t="s">
        <v>50</v>
      </c>
      <c r="G30" t="s">
        <v>51</v>
      </c>
    </row>
    <row r="31" spans="1:7" x14ac:dyDescent="0.25">
      <c r="A31" s="3" t="s">
        <v>57</v>
      </c>
      <c r="B31" s="6">
        <v>101850</v>
      </c>
      <c r="C31" s="3">
        <v>163</v>
      </c>
      <c r="D31" s="3">
        <f>1000*C31/B31</f>
        <v>1.6003927344133531</v>
      </c>
      <c r="E31" s="4">
        <v>0.81</v>
      </c>
      <c r="F31" s="5">
        <v>0.72030000000000005</v>
      </c>
      <c r="G31" s="4">
        <v>83</v>
      </c>
    </row>
    <row r="32" spans="1:7" x14ac:dyDescent="0.25">
      <c r="A32" s="3" t="s">
        <v>59</v>
      </c>
      <c r="B32" s="6">
        <v>41611</v>
      </c>
      <c r="C32" s="3">
        <v>63</v>
      </c>
      <c r="D32" s="3">
        <f t="shared" ref="D32:D35" si="0">1000*C32/B32</f>
        <v>1.5140227343731225</v>
      </c>
      <c r="E32" s="4">
        <v>0.5</v>
      </c>
      <c r="F32" s="5">
        <v>0.75349999999999995</v>
      </c>
      <c r="G32" s="4">
        <v>20.88</v>
      </c>
    </row>
    <row r="33" spans="1:7" x14ac:dyDescent="0.25">
      <c r="A33" s="3" t="s">
        <v>63</v>
      </c>
      <c r="B33" s="6">
        <v>1734</v>
      </c>
      <c r="C33" s="3">
        <v>8</v>
      </c>
      <c r="D33" s="3">
        <f t="shared" si="0"/>
        <v>4.6136101499423301</v>
      </c>
      <c r="E33" s="4">
        <v>1.39</v>
      </c>
      <c r="F33" s="5">
        <v>0.69799999999999995</v>
      </c>
      <c r="G33" s="4">
        <v>2.41</v>
      </c>
    </row>
    <row r="34" spans="1:7" x14ac:dyDescent="0.25">
      <c r="A34" s="3" t="s">
        <v>64</v>
      </c>
      <c r="B34" s="3">
        <v>82</v>
      </c>
      <c r="C34" s="3">
        <v>1</v>
      </c>
      <c r="D34" s="3">
        <f t="shared" si="0"/>
        <v>12.195121951219512</v>
      </c>
      <c r="E34" s="4">
        <v>4.87</v>
      </c>
      <c r="F34" s="5">
        <v>0.2041</v>
      </c>
      <c r="G34" s="4">
        <v>0.4</v>
      </c>
    </row>
    <row r="35" spans="1:7" x14ac:dyDescent="0.25">
      <c r="A35" s="3" t="s">
        <v>75</v>
      </c>
      <c r="B35" s="3">
        <v>13</v>
      </c>
      <c r="C35" s="3">
        <v>0</v>
      </c>
      <c r="D35" s="3">
        <f t="shared" si="0"/>
        <v>0</v>
      </c>
      <c r="E35" s="4">
        <v>0</v>
      </c>
      <c r="F35" s="5">
        <v>0.875</v>
      </c>
      <c r="G35" s="4">
        <v>0</v>
      </c>
    </row>
    <row r="36" spans="1:7" x14ac:dyDescent="0.25">
      <c r="A36" s="7" t="s">
        <v>81</v>
      </c>
      <c r="B36" s="9">
        <v>145290</v>
      </c>
      <c r="C36" s="7">
        <v>235</v>
      </c>
      <c r="D36" s="7"/>
      <c r="E36" s="10">
        <v>0.73</v>
      </c>
      <c r="F36" s="11">
        <v>0.72950000000000004</v>
      </c>
      <c r="G36" s="10">
        <v>106.7</v>
      </c>
    </row>
    <row r="37" spans="1:7" x14ac:dyDescent="0.25">
      <c r="A37" s="7" t="s">
        <v>82</v>
      </c>
      <c r="B37" s="9">
        <v>29058</v>
      </c>
      <c r="C37" s="7">
        <v>47</v>
      </c>
      <c r="D37" s="7"/>
      <c r="E37" s="7" t="s">
        <v>83</v>
      </c>
      <c r="F37" s="7" t="s">
        <v>83</v>
      </c>
      <c r="G37" s="10">
        <v>21.34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O18" sqref="O18"/>
    </sheetView>
  </sheetViews>
  <sheetFormatPr defaultRowHeight="15" x14ac:dyDescent="0.25"/>
  <cols>
    <col min="5" max="5" width="11.5703125" bestFit="1" customWidth="1"/>
  </cols>
  <sheetData>
    <row r="1" spans="1:9" x14ac:dyDescent="0.25">
      <c r="A1" t="s">
        <v>90</v>
      </c>
      <c r="B1" t="s">
        <v>49</v>
      </c>
      <c r="C1" t="s">
        <v>1</v>
      </c>
      <c r="D1" t="s">
        <v>2</v>
      </c>
      <c r="F1" t="s">
        <v>5</v>
      </c>
      <c r="G1" t="s">
        <v>6</v>
      </c>
      <c r="H1" t="s">
        <v>50</v>
      </c>
      <c r="I1" t="s">
        <v>51</v>
      </c>
    </row>
    <row r="2" spans="1:9" x14ac:dyDescent="0.25">
      <c r="A2" s="7" t="s">
        <v>81</v>
      </c>
      <c r="B2" s="9">
        <v>68597</v>
      </c>
      <c r="C2" s="9">
        <v>147321</v>
      </c>
      <c r="D2" s="7">
        <v>237</v>
      </c>
      <c r="E2" s="7"/>
      <c r="F2" s="10">
        <v>1.56</v>
      </c>
      <c r="G2" s="10">
        <v>0.73</v>
      </c>
      <c r="H2" s="11">
        <v>0.7298</v>
      </c>
      <c r="I2" s="10">
        <v>107.06</v>
      </c>
    </row>
    <row r="3" spans="1:9" ht="30" x14ac:dyDescent="0.25">
      <c r="A3" s="3" t="s">
        <v>91</v>
      </c>
      <c r="B3" s="6">
        <v>47352</v>
      </c>
      <c r="C3" s="6">
        <v>99645</v>
      </c>
      <c r="D3" s="3">
        <v>168</v>
      </c>
      <c r="E3" s="3">
        <f t="shared" ref="E3:E12" si="0">1000*D3/B3</f>
        <v>3.5478966041561075</v>
      </c>
      <c r="F3" s="4">
        <v>1.86</v>
      </c>
      <c r="G3" s="4">
        <v>0.89</v>
      </c>
      <c r="H3" s="5">
        <v>0.73870000000000002</v>
      </c>
      <c r="I3" s="4">
        <v>88.2</v>
      </c>
    </row>
    <row r="4" spans="1:9" x14ac:dyDescent="0.25">
      <c r="A4" s="3" t="s">
        <v>93</v>
      </c>
      <c r="B4" s="6">
        <v>3459</v>
      </c>
      <c r="C4" s="6">
        <v>8063</v>
      </c>
      <c r="D4" s="3">
        <v>12</v>
      </c>
      <c r="E4" s="3">
        <f t="shared" si="0"/>
        <v>3.4692107545533393</v>
      </c>
      <c r="F4" s="4">
        <v>1.22</v>
      </c>
      <c r="G4" s="4">
        <v>0.52</v>
      </c>
      <c r="H4" s="5">
        <v>0.75539999999999996</v>
      </c>
      <c r="I4" s="4">
        <v>4.22</v>
      </c>
    </row>
    <row r="5" spans="1:9" ht="30" x14ac:dyDescent="0.25">
      <c r="A5" s="3" t="s">
        <v>92</v>
      </c>
      <c r="B5" s="6">
        <v>2865</v>
      </c>
      <c r="C5" s="6">
        <v>7408</v>
      </c>
      <c r="D5" s="3">
        <v>15</v>
      </c>
      <c r="E5" s="3">
        <f t="shared" si="0"/>
        <v>5.2356020942408374</v>
      </c>
      <c r="F5" s="4">
        <v>1.72</v>
      </c>
      <c r="G5" s="4">
        <v>0.66</v>
      </c>
      <c r="H5" s="5">
        <v>0.74760000000000004</v>
      </c>
      <c r="I5" s="4">
        <v>4.92</v>
      </c>
    </row>
    <row r="6" spans="1:9" x14ac:dyDescent="0.25">
      <c r="A6" s="3" t="s">
        <v>94</v>
      </c>
      <c r="B6" s="6">
        <v>1993</v>
      </c>
      <c r="C6" s="6">
        <v>5214</v>
      </c>
      <c r="D6" s="3">
        <v>8</v>
      </c>
      <c r="E6" s="3">
        <f t="shared" si="0"/>
        <v>4.0140491721023581</v>
      </c>
      <c r="F6" s="4">
        <v>2.11</v>
      </c>
      <c r="G6" s="4">
        <v>0.81</v>
      </c>
      <c r="H6" s="5">
        <v>0.76480000000000004</v>
      </c>
      <c r="I6" s="4">
        <v>4.2</v>
      </c>
    </row>
    <row r="7" spans="1:9" ht="30" x14ac:dyDescent="0.25">
      <c r="A7" s="3" t="s">
        <v>99</v>
      </c>
      <c r="B7" s="6">
        <v>1826</v>
      </c>
      <c r="C7" s="6">
        <v>4452</v>
      </c>
      <c r="D7" s="3">
        <v>4</v>
      </c>
      <c r="E7" s="3">
        <f t="shared" si="0"/>
        <v>2.190580503833516</v>
      </c>
      <c r="F7" s="4">
        <v>0.17</v>
      </c>
      <c r="G7" s="4">
        <v>7.0000000000000007E-2</v>
      </c>
      <c r="H7" s="5">
        <v>0.64080000000000004</v>
      </c>
      <c r="I7" s="4">
        <v>0.31</v>
      </c>
    </row>
    <row r="8" spans="1:9" x14ac:dyDescent="0.25">
      <c r="A8" s="3" t="s">
        <v>95</v>
      </c>
      <c r="B8" s="6">
        <v>1456</v>
      </c>
      <c r="C8" s="6">
        <v>3664</v>
      </c>
      <c r="D8" s="3">
        <v>6</v>
      </c>
      <c r="E8" s="3">
        <f t="shared" si="0"/>
        <v>4.1208791208791204</v>
      </c>
      <c r="F8" s="4">
        <v>0.78</v>
      </c>
      <c r="G8" s="4">
        <v>0.31</v>
      </c>
      <c r="H8" s="5">
        <v>0.66449999999999998</v>
      </c>
      <c r="I8" s="4">
        <v>1.1399999999999999</v>
      </c>
    </row>
    <row r="9" spans="1:9" ht="30" x14ac:dyDescent="0.25">
      <c r="A9" s="3" t="s">
        <v>97</v>
      </c>
      <c r="B9" s="3">
        <v>821</v>
      </c>
      <c r="C9" s="6">
        <v>1787</v>
      </c>
      <c r="D9" s="3">
        <v>4</v>
      </c>
      <c r="E9" s="3">
        <f t="shared" si="0"/>
        <v>4.8721071863581003</v>
      </c>
      <c r="F9" s="4">
        <v>0.66</v>
      </c>
      <c r="G9" s="4">
        <v>0.3</v>
      </c>
      <c r="H9" s="5">
        <v>0.48110000000000003</v>
      </c>
      <c r="I9" s="4">
        <v>0.54</v>
      </c>
    </row>
    <row r="10" spans="1:9" x14ac:dyDescent="0.25">
      <c r="A10" s="3" t="s">
        <v>108</v>
      </c>
      <c r="B10" s="3">
        <v>514</v>
      </c>
      <c r="C10" s="6">
        <v>1638</v>
      </c>
      <c r="D10" s="3">
        <v>1</v>
      </c>
      <c r="E10" s="3">
        <f t="shared" si="0"/>
        <v>1.9455252918287937</v>
      </c>
      <c r="F10" s="4">
        <v>0.22</v>
      </c>
      <c r="G10" s="4">
        <v>7.0000000000000007E-2</v>
      </c>
      <c r="H10" s="5">
        <v>0.71340000000000003</v>
      </c>
      <c r="I10" s="4">
        <v>0.11</v>
      </c>
    </row>
    <row r="11" spans="1:9" ht="30" x14ac:dyDescent="0.25">
      <c r="A11" s="3" t="s">
        <v>96</v>
      </c>
      <c r="B11" s="3">
        <v>512</v>
      </c>
      <c r="C11" s="6">
        <v>1151</v>
      </c>
      <c r="D11" s="3">
        <v>2</v>
      </c>
      <c r="E11" s="3">
        <f t="shared" si="0"/>
        <v>3.90625</v>
      </c>
      <c r="F11" s="4">
        <v>1.27</v>
      </c>
      <c r="G11" s="4">
        <v>0.56000000000000005</v>
      </c>
      <c r="H11" s="5">
        <v>0.753</v>
      </c>
      <c r="I11" s="4">
        <v>0.65</v>
      </c>
    </row>
    <row r="12" spans="1:9" x14ac:dyDescent="0.25">
      <c r="A12" s="3" t="s">
        <v>111</v>
      </c>
      <c r="B12" s="3">
        <v>487</v>
      </c>
      <c r="C12" s="3">
        <v>609</v>
      </c>
      <c r="D12" s="3">
        <v>0</v>
      </c>
      <c r="E12" s="3">
        <f t="shared" si="0"/>
        <v>0</v>
      </c>
      <c r="F12" s="4">
        <v>0.1</v>
      </c>
      <c r="G12" s="4">
        <v>0.08</v>
      </c>
      <c r="H12" s="5">
        <v>0.72509999999999997</v>
      </c>
      <c r="I12" s="4">
        <v>0.05</v>
      </c>
    </row>
    <row r="13" spans="1:9" x14ac:dyDescent="0.25">
      <c r="A13" s="7" t="s">
        <v>82</v>
      </c>
      <c r="B13" s="7">
        <v>383</v>
      </c>
      <c r="C13" s="7">
        <v>823</v>
      </c>
      <c r="D13" s="7">
        <v>1</v>
      </c>
      <c r="E13" s="7"/>
      <c r="F13" s="7" t="s">
        <v>83</v>
      </c>
      <c r="G13" s="7" t="s">
        <v>83</v>
      </c>
      <c r="H13" s="7" t="s">
        <v>83</v>
      </c>
      <c r="I13" s="10">
        <v>0.6</v>
      </c>
    </row>
    <row r="14" spans="1:9" x14ac:dyDescent="0.25">
      <c r="A14" s="3" t="s">
        <v>124</v>
      </c>
      <c r="B14" s="3">
        <v>339</v>
      </c>
      <c r="C14" s="3">
        <v>352</v>
      </c>
      <c r="D14" s="3">
        <v>0</v>
      </c>
      <c r="E14" s="3">
        <f t="shared" ref="E14:E53" si="1">1000*D14/B14</f>
        <v>0</v>
      </c>
      <c r="F14" s="4">
        <v>0.05</v>
      </c>
      <c r="G14" s="4">
        <v>0.05</v>
      </c>
      <c r="H14" s="5">
        <v>0.57579999999999998</v>
      </c>
      <c r="I14" s="4">
        <v>0.02</v>
      </c>
    </row>
    <row r="15" spans="1:9" x14ac:dyDescent="0.25">
      <c r="A15" s="3" t="s">
        <v>112</v>
      </c>
      <c r="B15" s="3">
        <v>322</v>
      </c>
      <c r="C15" s="6">
        <v>1023</v>
      </c>
      <c r="D15" s="3">
        <v>2</v>
      </c>
      <c r="E15" s="3">
        <f t="shared" si="1"/>
        <v>6.2111801242236027</v>
      </c>
      <c r="F15" s="4">
        <v>0.12</v>
      </c>
      <c r="G15" s="4">
        <v>0.04</v>
      </c>
      <c r="H15" s="5">
        <v>0.65739999999999998</v>
      </c>
      <c r="I15" s="4">
        <v>0.04</v>
      </c>
    </row>
    <row r="16" spans="1:9" ht="30" x14ac:dyDescent="0.25">
      <c r="A16" s="3" t="s">
        <v>100</v>
      </c>
      <c r="B16" s="3">
        <v>271</v>
      </c>
      <c r="C16" s="3">
        <v>560</v>
      </c>
      <c r="D16" s="3">
        <v>1</v>
      </c>
      <c r="E16" s="3">
        <f t="shared" si="1"/>
        <v>3.6900369003690039</v>
      </c>
      <c r="F16" s="4">
        <v>1.1599999999999999</v>
      </c>
      <c r="G16" s="4">
        <v>0.56000000000000005</v>
      </c>
      <c r="H16" s="5">
        <v>0.78469999999999995</v>
      </c>
      <c r="I16" s="4">
        <v>0.31</v>
      </c>
    </row>
    <row r="17" spans="1:9" ht="30" x14ac:dyDescent="0.25">
      <c r="A17" s="3" t="s">
        <v>106</v>
      </c>
      <c r="B17" s="3">
        <v>246</v>
      </c>
      <c r="C17" s="3">
        <v>629</v>
      </c>
      <c r="D17" s="3">
        <v>0</v>
      </c>
      <c r="E17" s="3">
        <f t="shared" si="1"/>
        <v>0</v>
      </c>
      <c r="F17" s="4">
        <v>0.5</v>
      </c>
      <c r="G17" s="4">
        <v>0.2</v>
      </c>
      <c r="H17" s="5">
        <v>0.79900000000000004</v>
      </c>
      <c r="I17" s="4">
        <v>0.12</v>
      </c>
    </row>
    <row r="18" spans="1:9" ht="45" x14ac:dyDescent="0.25">
      <c r="A18" s="3" t="s">
        <v>102</v>
      </c>
      <c r="B18" s="3">
        <v>219</v>
      </c>
      <c r="C18" s="3">
        <v>555</v>
      </c>
      <c r="D18" s="3">
        <v>2</v>
      </c>
      <c r="E18" s="3">
        <f t="shared" si="1"/>
        <v>9.1324200913242013</v>
      </c>
      <c r="F18" s="4">
        <v>1.29</v>
      </c>
      <c r="G18" s="4">
        <v>0.51</v>
      </c>
      <c r="H18" s="5">
        <v>0.72960000000000003</v>
      </c>
      <c r="I18" s="4">
        <v>0.28000000000000003</v>
      </c>
    </row>
    <row r="19" spans="1:9" x14ac:dyDescent="0.25">
      <c r="A19" s="3" t="s">
        <v>98</v>
      </c>
      <c r="B19" s="3">
        <v>191</v>
      </c>
      <c r="C19" s="3">
        <v>213</v>
      </c>
      <c r="D19" s="3">
        <v>1</v>
      </c>
      <c r="E19" s="3">
        <f t="shared" si="1"/>
        <v>5.2356020942408374</v>
      </c>
      <c r="F19" s="4">
        <v>1.78</v>
      </c>
      <c r="G19" s="4">
        <v>1.6</v>
      </c>
      <c r="H19" s="5">
        <v>0.76349999999999996</v>
      </c>
      <c r="I19" s="4">
        <v>0.34</v>
      </c>
    </row>
    <row r="20" spans="1:9" ht="30" x14ac:dyDescent="0.25">
      <c r="A20" s="3" t="s">
        <v>110</v>
      </c>
      <c r="B20" s="3">
        <v>177</v>
      </c>
      <c r="C20" s="3">
        <v>388</v>
      </c>
      <c r="D20" s="3">
        <v>0</v>
      </c>
      <c r="E20" s="3">
        <f t="shared" si="1"/>
        <v>0</v>
      </c>
      <c r="F20" s="4">
        <v>0.28999999999999998</v>
      </c>
      <c r="G20" s="4">
        <v>0.13</v>
      </c>
      <c r="H20" s="5">
        <v>0.72409999999999997</v>
      </c>
      <c r="I20" s="4">
        <v>0.05</v>
      </c>
    </row>
    <row r="21" spans="1:9" ht="30" x14ac:dyDescent="0.25">
      <c r="A21" s="3" t="s">
        <v>121</v>
      </c>
      <c r="B21" s="3">
        <v>174</v>
      </c>
      <c r="C21" s="3">
        <v>463</v>
      </c>
      <c r="D21" s="3">
        <v>0</v>
      </c>
      <c r="E21" s="3">
        <f t="shared" si="1"/>
        <v>0</v>
      </c>
      <c r="F21" s="4">
        <v>0.12</v>
      </c>
      <c r="G21" s="4">
        <v>0.04</v>
      </c>
      <c r="H21" s="5">
        <v>0.6925</v>
      </c>
      <c r="I21" s="4">
        <v>0.02</v>
      </c>
    </row>
    <row r="22" spans="1:9" x14ac:dyDescent="0.25">
      <c r="A22" s="3" t="s">
        <v>103</v>
      </c>
      <c r="B22" s="3">
        <v>172</v>
      </c>
      <c r="C22" s="3">
        <v>401</v>
      </c>
      <c r="D22" s="3">
        <v>1</v>
      </c>
      <c r="E22" s="3">
        <f t="shared" si="1"/>
        <v>5.8139534883720927</v>
      </c>
      <c r="F22" s="4">
        <v>1.61</v>
      </c>
      <c r="G22" s="4">
        <v>0.69</v>
      </c>
      <c r="H22" s="5">
        <v>0.72340000000000004</v>
      </c>
      <c r="I22" s="4">
        <v>0.28000000000000003</v>
      </c>
    </row>
    <row r="23" spans="1:9" x14ac:dyDescent="0.25">
      <c r="A23" s="3" t="s">
        <v>126</v>
      </c>
      <c r="B23" s="3">
        <v>148</v>
      </c>
      <c r="C23" s="3">
        <v>268</v>
      </c>
      <c r="D23" s="3">
        <v>0</v>
      </c>
      <c r="E23" s="3">
        <f t="shared" si="1"/>
        <v>0</v>
      </c>
      <c r="F23" s="4">
        <v>0.05</v>
      </c>
      <c r="G23" s="4">
        <v>0.03</v>
      </c>
      <c r="H23" s="5">
        <v>0.79820000000000002</v>
      </c>
      <c r="I23" s="4">
        <v>0.01</v>
      </c>
    </row>
    <row r="24" spans="1:9" ht="45" x14ac:dyDescent="0.25">
      <c r="A24" s="3" t="s">
        <v>117</v>
      </c>
      <c r="B24" s="3">
        <v>137</v>
      </c>
      <c r="C24" s="3">
        <v>294</v>
      </c>
      <c r="D24" s="3">
        <v>0</v>
      </c>
      <c r="E24" s="3">
        <f t="shared" si="1"/>
        <v>0</v>
      </c>
      <c r="F24" s="4">
        <v>0.14000000000000001</v>
      </c>
      <c r="G24" s="4">
        <v>7.0000000000000007E-2</v>
      </c>
      <c r="H24" s="5">
        <v>0.69969999999999999</v>
      </c>
      <c r="I24" s="4">
        <v>0.02</v>
      </c>
    </row>
    <row r="25" spans="1:9" x14ac:dyDescent="0.25">
      <c r="A25" s="3" t="s">
        <v>136</v>
      </c>
      <c r="B25" s="3">
        <v>132</v>
      </c>
      <c r="C25" s="3">
        <v>227</v>
      </c>
      <c r="D25" s="3">
        <v>0</v>
      </c>
      <c r="E25" s="3">
        <f t="shared" si="1"/>
        <v>0</v>
      </c>
      <c r="F25" s="4">
        <v>0.09</v>
      </c>
      <c r="G25" s="4">
        <v>0.05</v>
      </c>
      <c r="H25" s="5">
        <v>0.75590000000000002</v>
      </c>
      <c r="I25" s="4">
        <v>0.01</v>
      </c>
    </row>
    <row r="26" spans="1:9" x14ac:dyDescent="0.25">
      <c r="A26" s="3" t="s">
        <v>135</v>
      </c>
      <c r="B26" s="3">
        <v>130</v>
      </c>
      <c r="C26" s="3">
        <v>276</v>
      </c>
      <c r="D26" s="3">
        <v>0</v>
      </c>
      <c r="E26" s="3">
        <f t="shared" si="1"/>
        <v>0</v>
      </c>
      <c r="F26" s="4">
        <v>0.08</v>
      </c>
      <c r="G26" s="4">
        <v>0.04</v>
      </c>
      <c r="H26" s="5">
        <v>0.7712</v>
      </c>
      <c r="I26" s="4">
        <v>0.01</v>
      </c>
    </row>
    <row r="27" spans="1:9" x14ac:dyDescent="0.25">
      <c r="A27" s="3" t="s">
        <v>107</v>
      </c>
      <c r="B27" s="3">
        <v>124</v>
      </c>
      <c r="C27" s="3">
        <v>305</v>
      </c>
      <c r="D27" s="3">
        <v>2</v>
      </c>
      <c r="E27" s="3">
        <f t="shared" si="1"/>
        <v>16.129032258064516</v>
      </c>
      <c r="F27" s="4">
        <v>0.88</v>
      </c>
      <c r="G27" s="4">
        <v>0.36</v>
      </c>
      <c r="H27" s="5">
        <v>0.36299999999999999</v>
      </c>
      <c r="I27" s="4">
        <v>0.11</v>
      </c>
    </row>
    <row r="28" spans="1:9" ht="30" x14ac:dyDescent="0.25">
      <c r="A28" s="3" t="s">
        <v>131</v>
      </c>
      <c r="B28" s="3">
        <v>122</v>
      </c>
      <c r="C28" s="3">
        <v>299</v>
      </c>
      <c r="D28" s="3">
        <v>0</v>
      </c>
      <c r="E28" s="3">
        <f t="shared" si="1"/>
        <v>0</v>
      </c>
      <c r="F28" s="4">
        <v>0.11</v>
      </c>
      <c r="G28" s="4">
        <v>0.05</v>
      </c>
      <c r="H28" s="5">
        <v>0.67220000000000002</v>
      </c>
      <c r="I28" s="4">
        <v>0.01</v>
      </c>
    </row>
    <row r="29" spans="1:9" x14ac:dyDescent="0.25">
      <c r="A29" s="3" t="s">
        <v>123</v>
      </c>
      <c r="B29" s="3">
        <v>119</v>
      </c>
      <c r="C29" s="3">
        <v>229</v>
      </c>
      <c r="D29" s="3">
        <v>0</v>
      </c>
      <c r="E29" s="3">
        <f t="shared" si="1"/>
        <v>0</v>
      </c>
      <c r="F29" s="4">
        <v>0.14000000000000001</v>
      </c>
      <c r="G29" s="4">
        <v>7.0000000000000007E-2</v>
      </c>
      <c r="H29" s="5">
        <v>0.78649999999999998</v>
      </c>
      <c r="I29" s="4">
        <v>0.02</v>
      </c>
    </row>
    <row r="30" spans="1:9" x14ac:dyDescent="0.25">
      <c r="A30" s="3" t="s">
        <v>113</v>
      </c>
      <c r="B30" s="3">
        <v>118</v>
      </c>
      <c r="C30" s="3">
        <v>281</v>
      </c>
      <c r="D30" s="3">
        <v>0</v>
      </c>
      <c r="E30" s="3">
        <f t="shared" si="1"/>
        <v>0</v>
      </c>
      <c r="F30" s="4">
        <v>0.33</v>
      </c>
      <c r="G30" s="4">
        <v>0.14000000000000001</v>
      </c>
      <c r="H30" s="5">
        <v>0.81230000000000002</v>
      </c>
      <c r="I30" s="4">
        <v>0.04</v>
      </c>
    </row>
    <row r="31" spans="1:9" x14ac:dyDescent="0.25">
      <c r="A31" s="3" t="s">
        <v>132</v>
      </c>
      <c r="B31" s="3">
        <v>115</v>
      </c>
      <c r="C31" s="3">
        <v>255</v>
      </c>
      <c r="D31" s="3">
        <v>0</v>
      </c>
      <c r="E31" s="3">
        <f t="shared" si="1"/>
        <v>0</v>
      </c>
      <c r="F31" s="4">
        <v>0.12</v>
      </c>
      <c r="G31" s="4">
        <v>0.05</v>
      </c>
      <c r="H31" s="5">
        <v>0.68289999999999995</v>
      </c>
      <c r="I31" s="4">
        <v>0.01</v>
      </c>
    </row>
    <row r="32" spans="1:9" x14ac:dyDescent="0.25">
      <c r="A32" s="3" t="s">
        <v>115</v>
      </c>
      <c r="B32" s="3">
        <v>112</v>
      </c>
      <c r="C32" s="3">
        <v>268</v>
      </c>
      <c r="D32" s="3">
        <v>0</v>
      </c>
      <c r="E32" s="3">
        <f t="shared" si="1"/>
        <v>0</v>
      </c>
      <c r="F32" s="4">
        <v>0.25</v>
      </c>
      <c r="G32" s="4">
        <v>0.11</v>
      </c>
      <c r="H32" s="5">
        <v>0.71860000000000002</v>
      </c>
      <c r="I32" s="4">
        <v>0.03</v>
      </c>
    </row>
    <row r="33" spans="1:9" ht="30" x14ac:dyDescent="0.25">
      <c r="A33" s="3" t="s">
        <v>105</v>
      </c>
      <c r="B33" s="3">
        <v>108</v>
      </c>
      <c r="C33" s="3">
        <v>262</v>
      </c>
      <c r="D33" s="3">
        <v>1</v>
      </c>
      <c r="E33" s="3">
        <f t="shared" si="1"/>
        <v>9.2592592592592595</v>
      </c>
      <c r="F33" s="4">
        <v>1.36</v>
      </c>
      <c r="G33" s="4">
        <v>0.56000000000000005</v>
      </c>
      <c r="H33" s="5">
        <v>0.6744</v>
      </c>
      <c r="I33" s="4">
        <v>0.15</v>
      </c>
    </row>
    <row r="34" spans="1:9" x14ac:dyDescent="0.25">
      <c r="A34" s="3" t="s">
        <v>134</v>
      </c>
      <c r="B34" s="3">
        <v>97</v>
      </c>
      <c r="C34" s="3">
        <v>221</v>
      </c>
      <c r="D34" s="3">
        <v>0</v>
      </c>
      <c r="E34" s="3">
        <f t="shared" si="1"/>
        <v>0</v>
      </c>
      <c r="F34" s="4">
        <v>0.05</v>
      </c>
      <c r="G34" s="4">
        <v>0.02</v>
      </c>
      <c r="H34" s="5">
        <v>0.70089999999999997</v>
      </c>
      <c r="I34" s="4">
        <v>0.01</v>
      </c>
    </row>
    <row r="35" spans="1:9" x14ac:dyDescent="0.25">
      <c r="A35" s="3" t="s">
        <v>122</v>
      </c>
      <c r="B35" s="3">
        <v>95</v>
      </c>
      <c r="C35" s="3">
        <v>209</v>
      </c>
      <c r="D35" s="3">
        <v>0</v>
      </c>
      <c r="E35" s="3">
        <f t="shared" si="1"/>
        <v>0</v>
      </c>
      <c r="F35" s="4">
        <v>0.17</v>
      </c>
      <c r="G35" s="4">
        <v>0.08</v>
      </c>
      <c r="H35" s="5">
        <v>0.68720000000000003</v>
      </c>
      <c r="I35" s="4">
        <v>0.02</v>
      </c>
    </row>
    <row r="36" spans="1:9" x14ac:dyDescent="0.25">
      <c r="A36" s="3" t="s">
        <v>120</v>
      </c>
      <c r="B36" s="3">
        <v>94</v>
      </c>
      <c r="C36" s="3">
        <v>154</v>
      </c>
      <c r="D36" s="3">
        <v>0</v>
      </c>
      <c r="E36" s="3">
        <f t="shared" si="1"/>
        <v>0</v>
      </c>
      <c r="F36" s="4">
        <v>0.18</v>
      </c>
      <c r="G36" s="4">
        <v>0.11</v>
      </c>
      <c r="H36" s="5">
        <v>0.69469999999999998</v>
      </c>
      <c r="I36" s="4">
        <v>0.02</v>
      </c>
    </row>
    <row r="37" spans="1:9" ht="30" x14ac:dyDescent="0.25">
      <c r="A37" s="3" t="s">
        <v>116</v>
      </c>
      <c r="B37" s="3">
        <v>88</v>
      </c>
      <c r="C37" s="3">
        <v>159</v>
      </c>
      <c r="D37" s="3">
        <v>0</v>
      </c>
      <c r="E37" s="3">
        <f t="shared" si="1"/>
        <v>0</v>
      </c>
      <c r="F37" s="4">
        <v>0.32</v>
      </c>
      <c r="G37" s="4">
        <v>0.18</v>
      </c>
      <c r="H37" s="5">
        <v>0.71699999999999997</v>
      </c>
      <c r="I37" s="4">
        <v>0.03</v>
      </c>
    </row>
    <row r="38" spans="1:9" x14ac:dyDescent="0.25">
      <c r="A38" s="3" t="s">
        <v>129</v>
      </c>
      <c r="B38" s="3">
        <v>84</v>
      </c>
      <c r="C38" s="3">
        <v>171</v>
      </c>
      <c r="D38" s="3">
        <v>0</v>
      </c>
      <c r="E38" s="3">
        <f t="shared" si="1"/>
        <v>0</v>
      </c>
      <c r="F38" s="4">
        <v>0.11</v>
      </c>
      <c r="G38" s="4">
        <v>0.05</v>
      </c>
      <c r="H38" s="5">
        <v>0.82140000000000002</v>
      </c>
      <c r="I38" s="4">
        <v>0.01</v>
      </c>
    </row>
    <row r="39" spans="1:9" ht="30" x14ac:dyDescent="0.25">
      <c r="A39" s="3" t="s">
        <v>127</v>
      </c>
      <c r="B39" s="3">
        <v>67</v>
      </c>
      <c r="C39" s="3">
        <v>101</v>
      </c>
      <c r="D39" s="3">
        <v>0</v>
      </c>
      <c r="E39" s="3">
        <f t="shared" si="1"/>
        <v>0</v>
      </c>
      <c r="F39" s="4">
        <v>0.11</v>
      </c>
      <c r="G39" s="4">
        <v>7.0000000000000007E-2</v>
      </c>
      <c r="H39" s="5">
        <v>0.80230000000000001</v>
      </c>
      <c r="I39" s="4">
        <v>0.01</v>
      </c>
    </row>
    <row r="40" spans="1:9" x14ac:dyDescent="0.25">
      <c r="A40" s="3" t="s">
        <v>114</v>
      </c>
      <c r="B40" s="3">
        <v>60</v>
      </c>
      <c r="C40" s="3">
        <v>151</v>
      </c>
      <c r="D40" s="3">
        <v>0</v>
      </c>
      <c r="E40" s="3">
        <f t="shared" si="1"/>
        <v>0</v>
      </c>
      <c r="F40" s="4">
        <v>0.67</v>
      </c>
      <c r="G40" s="4">
        <v>0.27</v>
      </c>
      <c r="H40" s="5">
        <v>0.74150000000000005</v>
      </c>
      <c r="I40" s="4">
        <v>0.04</v>
      </c>
    </row>
    <row r="41" spans="1:9" x14ac:dyDescent="0.25">
      <c r="A41" s="3" t="s">
        <v>104</v>
      </c>
      <c r="B41" s="3">
        <v>55</v>
      </c>
      <c r="C41" s="3">
        <v>146</v>
      </c>
      <c r="D41" s="3">
        <v>2</v>
      </c>
      <c r="E41" s="3">
        <f t="shared" si="1"/>
        <v>36.363636363636367</v>
      </c>
      <c r="F41" s="4">
        <v>3.18</v>
      </c>
      <c r="G41" s="4">
        <v>1.2</v>
      </c>
      <c r="H41" s="5">
        <v>0.54859999999999998</v>
      </c>
      <c r="I41" s="4">
        <v>0.17</v>
      </c>
    </row>
    <row r="42" spans="1:9" x14ac:dyDescent="0.25">
      <c r="A42" s="3" t="s">
        <v>119</v>
      </c>
      <c r="B42" s="3">
        <v>44</v>
      </c>
      <c r="C42" s="3">
        <v>120</v>
      </c>
      <c r="D42" s="3">
        <v>0</v>
      </c>
      <c r="E42" s="3">
        <f t="shared" si="1"/>
        <v>0</v>
      </c>
      <c r="F42" s="4">
        <v>0.36</v>
      </c>
      <c r="G42" s="4">
        <v>0.13</v>
      </c>
      <c r="H42" s="5">
        <v>0.76670000000000005</v>
      </c>
      <c r="I42" s="4">
        <v>0.02</v>
      </c>
    </row>
    <row r="43" spans="1:9" ht="30" x14ac:dyDescent="0.25">
      <c r="A43" s="3" t="s">
        <v>138</v>
      </c>
      <c r="B43" s="3">
        <v>38</v>
      </c>
      <c r="C43" s="3">
        <v>67</v>
      </c>
      <c r="D43" s="3">
        <v>0</v>
      </c>
      <c r="E43" s="3">
        <f t="shared" si="1"/>
        <v>0</v>
      </c>
      <c r="F43" s="4">
        <v>0.16</v>
      </c>
      <c r="G43" s="4">
        <v>0.09</v>
      </c>
      <c r="H43" s="5">
        <v>0.74629999999999996</v>
      </c>
      <c r="I43" s="4">
        <v>0.01</v>
      </c>
    </row>
    <row r="44" spans="1:9" x14ac:dyDescent="0.25">
      <c r="A44" s="3" t="s">
        <v>125</v>
      </c>
      <c r="B44" s="3">
        <v>36</v>
      </c>
      <c r="C44" s="3">
        <v>75</v>
      </c>
      <c r="D44" s="3">
        <v>0</v>
      </c>
      <c r="E44" s="3">
        <f t="shared" si="1"/>
        <v>0</v>
      </c>
      <c r="F44" s="4">
        <v>0.46</v>
      </c>
      <c r="G44" s="4">
        <v>0.22</v>
      </c>
      <c r="H44" s="5">
        <v>0.68059999999999998</v>
      </c>
      <c r="I44" s="4">
        <v>0.02</v>
      </c>
    </row>
    <row r="45" spans="1:9" x14ac:dyDescent="0.25">
      <c r="A45" s="3" t="s">
        <v>101</v>
      </c>
      <c r="B45" s="3">
        <v>33</v>
      </c>
      <c r="C45" s="3">
        <v>69</v>
      </c>
      <c r="D45" s="3">
        <v>1</v>
      </c>
      <c r="E45" s="3">
        <f t="shared" si="1"/>
        <v>30.303030303030305</v>
      </c>
      <c r="F45" s="4">
        <v>8.68</v>
      </c>
      <c r="G45" s="4">
        <v>4.1500000000000004</v>
      </c>
      <c r="H45" s="5">
        <v>0.94199999999999995</v>
      </c>
      <c r="I45" s="4">
        <v>0.28999999999999998</v>
      </c>
    </row>
    <row r="46" spans="1:9" x14ac:dyDescent="0.25">
      <c r="A46" s="3" t="s">
        <v>140</v>
      </c>
      <c r="B46" s="3">
        <v>22</v>
      </c>
      <c r="C46" s="3">
        <v>49</v>
      </c>
      <c r="D46" s="3">
        <v>0</v>
      </c>
      <c r="E46" s="3">
        <f t="shared" si="1"/>
        <v>0</v>
      </c>
      <c r="F46" s="4">
        <v>0.28999999999999998</v>
      </c>
      <c r="G46" s="4">
        <v>0.13</v>
      </c>
      <c r="H46" s="5">
        <v>0.85709999999999997</v>
      </c>
      <c r="I46" s="4">
        <v>0.01</v>
      </c>
    </row>
    <row r="47" spans="1:9" x14ac:dyDescent="0.25">
      <c r="A47" s="3" t="s">
        <v>130</v>
      </c>
      <c r="B47" s="3">
        <v>20</v>
      </c>
      <c r="C47" s="3">
        <v>66</v>
      </c>
      <c r="D47" s="3">
        <v>0</v>
      </c>
      <c r="E47" s="3">
        <f t="shared" si="1"/>
        <v>0</v>
      </c>
      <c r="F47" s="4">
        <v>0.26</v>
      </c>
      <c r="G47" s="4">
        <v>0.08</v>
      </c>
      <c r="H47" s="5">
        <v>0.74239999999999995</v>
      </c>
      <c r="I47" s="4">
        <v>0.01</v>
      </c>
    </row>
    <row r="48" spans="1:9" x14ac:dyDescent="0.25">
      <c r="A48" s="3" t="s">
        <v>133</v>
      </c>
      <c r="B48" s="3">
        <v>17</v>
      </c>
      <c r="C48" s="3">
        <v>47</v>
      </c>
      <c r="D48" s="3">
        <v>0</v>
      </c>
      <c r="E48" s="3">
        <f t="shared" si="1"/>
        <v>0</v>
      </c>
      <c r="F48" s="4">
        <v>0.55000000000000004</v>
      </c>
      <c r="G48" s="4">
        <v>0.2</v>
      </c>
      <c r="H48" s="5">
        <v>0.91490000000000005</v>
      </c>
      <c r="I48" s="4">
        <v>0.01</v>
      </c>
    </row>
    <row r="49" spans="1:9" ht="30" x14ac:dyDescent="0.25">
      <c r="A49" s="3" t="s">
        <v>109</v>
      </c>
      <c r="B49" s="3">
        <v>10</v>
      </c>
      <c r="C49" s="3">
        <v>19</v>
      </c>
      <c r="D49" s="3">
        <v>1</v>
      </c>
      <c r="E49" s="3">
        <f t="shared" si="1"/>
        <v>100</v>
      </c>
      <c r="F49" s="4">
        <v>6.8</v>
      </c>
      <c r="G49" s="4">
        <v>3.58</v>
      </c>
      <c r="H49" s="5">
        <v>0</v>
      </c>
      <c r="I49" s="4">
        <v>7.0000000000000007E-2</v>
      </c>
    </row>
    <row r="50" spans="1:9" ht="30" x14ac:dyDescent="0.25">
      <c r="A50" s="3" t="s">
        <v>128</v>
      </c>
      <c r="B50" s="3">
        <v>8</v>
      </c>
      <c r="C50" s="3">
        <v>16</v>
      </c>
      <c r="D50" s="3">
        <v>0</v>
      </c>
      <c r="E50" s="3">
        <f t="shared" si="1"/>
        <v>0</v>
      </c>
      <c r="F50" s="4">
        <v>0.78</v>
      </c>
      <c r="G50" s="4">
        <v>0.39</v>
      </c>
      <c r="H50" s="5">
        <v>0.75</v>
      </c>
      <c r="I50" s="4">
        <v>0.01</v>
      </c>
    </row>
    <row r="51" spans="1:9" x14ac:dyDescent="0.25">
      <c r="A51" s="3" t="s">
        <v>137</v>
      </c>
      <c r="B51" s="3">
        <v>8</v>
      </c>
      <c r="C51" s="3">
        <v>32</v>
      </c>
      <c r="D51" s="3">
        <v>0</v>
      </c>
      <c r="E51" s="3">
        <f t="shared" si="1"/>
        <v>0</v>
      </c>
      <c r="F51" s="4">
        <v>0.68</v>
      </c>
      <c r="G51" s="4">
        <v>0.17</v>
      </c>
      <c r="H51" s="5">
        <v>0.76670000000000005</v>
      </c>
      <c r="I51" s="4">
        <v>0.01</v>
      </c>
    </row>
    <row r="52" spans="1:9" x14ac:dyDescent="0.25">
      <c r="A52" s="3" t="s">
        <v>139</v>
      </c>
      <c r="B52" s="3">
        <v>8</v>
      </c>
      <c r="C52" s="3">
        <v>14</v>
      </c>
      <c r="D52" s="3">
        <v>1</v>
      </c>
      <c r="E52" s="3">
        <f t="shared" si="1"/>
        <v>125</v>
      </c>
      <c r="F52" s="4">
        <v>1.02</v>
      </c>
      <c r="G52" s="4">
        <v>0.57999999999999996</v>
      </c>
      <c r="H52" s="5">
        <v>0.85709999999999997</v>
      </c>
      <c r="I52" s="4">
        <v>0.01</v>
      </c>
    </row>
    <row r="53" spans="1:9" x14ac:dyDescent="0.25">
      <c r="A53" s="3" t="s">
        <v>118</v>
      </c>
      <c r="B53" s="3">
        <v>7</v>
      </c>
      <c r="C53" s="3">
        <v>14</v>
      </c>
      <c r="D53" s="3">
        <v>1</v>
      </c>
      <c r="E53" s="3">
        <f t="shared" si="1"/>
        <v>142.85714285714286</v>
      </c>
      <c r="F53" s="4">
        <v>2.99</v>
      </c>
      <c r="G53" s="4">
        <v>1.49</v>
      </c>
      <c r="H53" s="5">
        <v>0.57140000000000002</v>
      </c>
      <c r="I53" s="4">
        <v>0.02</v>
      </c>
    </row>
  </sheetData>
  <sortState ref="A2:I53">
    <sortCondition descending="1" ref="B2:B53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3" sqref="D13"/>
    </sheetView>
  </sheetViews>
  <sheetFormatPr defaultRowHeight="15" x14ac:dyDescent="0.25"/>
  <cols>
    <col min="1" max="1" width="14.28515625" bestFit="1" customWidth="1"/>
    <col min="4" max="4" width="11.5703125" bestFit="1" customWidth="1"/>
  </cols>
  <sheetData>
    <row r="1" spans="1:7" x14ac:dyDescent="0.25">
      <c r="A1" t="s">
        <v>141</v>
      </c>
      <c r="B1" t="s">
        <v>1</v>
      </c>
      <c r="C1" t="s">
        <v>2</v>
      </c>
      <c r="E1" t="s">
        <v>6</v>
      </c>
      <c r="F1" t="s">
        <v>50</v>
      </c>
      <c r="G1" t="s">
        <v>51</v>
      </c>
    </row>
    <row r="2" spans="1:7" x14ac:dyDescent="0.25">
      <c r="A2" s="3" t="s">
        <v>142</v>
      </c>
      <c r="B2" s="6">
        <v>63315</v>
      </c>
      <c r="C2" s="3">
        <v>71</v>
      </c>
      <c r="D2" s="3">
        <f>1000*C2/B2</f>
        <v>1.1213772407802258</v>
      </c>
      <c r="E2" s="4">
        <v>0.78</v>
      </c>
      <c r="F2" s="5">
        <v>0.71760000000000002</v>
      </c>
      <c r="G2" s="4">
        <v>49.18</v>
      </c>
    </row>
    <row r="3" spans="1:7" x14ac:dyDescent="0.25">
      <c r="A3" s="3" t="s">
        <v>143</v>
      </c>
      <c r="B3" s="6">
        <v>50377</v>
      </c>
      <c r="C3" s="3">
        <v>93</v>
      </c>
      <c r="D3" s="3">
        <f t="shared" ref="D3:D9" si="0">1000*C3/B3</f>
        <v>1.8460805526331461</v>
      </c>
      <c r="E3" s="4">
        <v>0.73</v>
      </c>
      <c r="F3" s="5">
        <v>0.75509999999999999</v>
      </c>
      <c r="G3" s="4">
        <v>36.58</v>
      </c>
    </row>
    <row r="4" spans="1:7" x14ac:dyDescent="0.25">
      <c r="A4" s="3" t="s">
        <v>144</v>
      </c>
      <c r="B4" s="6">
        <v>26527</v>
      </c>
      <c r="C4" s="3">
        <v>51</v>
      </c>
      <c r="D4" s="3">
        <f t="shared" si="0"/>
        <v>1.9225694575338335</v>
      </c>
      <c r="E4" s="4">
        <v>0.53</v>
      </c>
      <c r="F4" s="5">
        <v>0.70699999999999996</v>
      </c>
      <c r="G4" s="4">
        <v>14.08</v>
      </c>
    </row>
    <row r="5" spans="1:7" ht="30" x14ac:dyDescent="0.25">
      <c r="A5" s="3" t="s">
        <v>145</v>
      </c>
      <c r="B5" s="6">
        <v>5925</v>
      </c>
      <c r="C5" s="3">
        <v>22</v>
      </c>
      <c r="D5" s="3">
        <f t="shared" si="0"/>
        <v>3.7130801687763713</v>
      </c>
      <c r="E5" s="4">
        <v>1.1000000000000001</v>
      </c>
      <c r="F5" s="5">
        <v>0.73570000000000002</v>
      </c>
      <c r="G5" s="4">
        <v>6.51</v>
      </c>
    </row>
    <row r="6" spans="1:7" x14ac:dyDescent="0.25">
      <c r="A6" s="3" t="s">
        <v>60</v>
      </c>
      <c r="B6" s="3">
        <v>731</v>
      </c>
      <c r="C6" s="3">
        <v>0</v>
      </c>
      <c r="D6" s="3">
        <f t="shared" si="0"/>
        <v>0</v>
      </c>
      <c r="E6" s="4">
        <v>0.92</v>
      </c>
      <c r="F6" s="5">
        <v>0.80389999999999995</v>
      </c>
      <c r="G6" s="4">
        <v>0.68</v>
      </c>
    </row>
    <row r="7" spans="1:7" x14ac:dyDescent="0.25">
      <c r="A7" s="3" t="s">
        <v>146</v>
      </c>
      <c r="B7" s="3">
        <v>443</v>
      </c>
      <c r="C7" s="3">
        <v>0</v>
      </c>
      <c r="D7" s="3">
        <f t="shared" si="0"/>
        <v>0</v>
      </c>
      <c r="E7" s="4">
        <v>0.06</v>
      </c>
      <c r="F7" s="5">
        <v>0.68279999999999996</v>
      </c>
      <c r="G7" s="4">
        <v>0.03</v>
      </c>
    </row>
    <row r="8" spans="1:7" ht="60" x14ac:dyDescent="0.25">
      <c r="A8" s="3" t="s">
        <v>147</v>
      </c>
      <c r="B8" s="3">
        <v>2</v>
      </c>
      <c r="C8" s="3">
        <v>0</v>
      </c>
      <c r="D8" s="3">
        <f t="shared" si="0"/>
        <v>0</v>
      </c>
      <c r="E8" s="4">
        <v>0</v>
      </c>
      <c r="F8" s="5">
        <v>0</v>
      </c>
      <c r="G8" s="4">
        <v>0</v>
      </c>
    </row>
    <row r="9" spans="1:7" ht="30" x14ac:dyDescent="0.25">
      <c r="A9" s="3" t="s">
        <v>148</v>
      </c>
      <c r="B9" s="3">
        <v>1</v>
      </c>
      <c r="C9" s="3">
        <v>0</v>
      </c>
      <c r="D9" s="3">
        <f t="shared" si="0"/>
        <v>0</v>
      </c>
      <c r="E9" s="4">
        <v>0</v>
      </c>
      <c r="F9" s="5">
        <v>1</v>
      </c>
      <c r="G9" s="4">
        <v>0</v>
      </c>
    </row>
    <row r="10" spans="1:7" x14ac:dyDescent="0.25">
      <c r="A10" s="7" t="s">
        <v>81</v>
      </c>
      <c r="B10" s="9">
        <v>147321</v>
      </c>
      <c r="C10" s="7">
        <v>237</v>
      </c>
      <c r="D10" s="7"/>
      <c r="E10" s="10">
        <v>0.73</v>
      </c>
      <c r="F10" s="11">
        <v>0.7298</v>
      </c>
      <c r="G10" s="10">
        <v>107.06</v>
      </c>
    </row>
    <row r="11" spans="1:7" x14ac:dyDescent="0.25">
      <c r="A11" s="7" t="s">
        <v>82</v>
      </c>
      <c r="B11" s="9">
        <v>18415</v>
      </c>
      <c r="C11" s="7">
        <v>29</v>
      </c>
      <c r="D11" s="7"/>
      <c r="E11" s="7" t="s">
        <v>83</v>
      </c>
      <c r="F11" s="7" t="s">
        <v>83</v>
      </c>
      <c r="G11" s="10">
        <v>13.38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TotalByMOnth</vt:lpstr>
      <vt:lpstr>Platforms</vt:lpstr>
      <vt:lpstr>ByTarget</vt:lpstr>
      <vt:lpstr>AdSizes</vt:lpstr>
      <vt:lpstr>Country</vt:lpstr>
      <vt:lpstr>AdTypes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dcterms:created xsi:type="dcterms:W3CDTF">2018-06-01T02:01:11Z</dcterms:created>
  <dcterms:modified xsi:type="dcterms:W3CDTF">2018-06-13T03:48:25Z</dcterms:modified>
</cp:coreProperties>
</file>