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ScientificAmeriken\hp_graphics\Apr_19\"/>
    </mc:Choice>
  </mc:AlternateContent>
  <bookViews>
    <workbookView xWindow="0" yWindow="0" windowWidth="25200" windowHeight="12045"/>
  </bookViews>
  <sheets>
    <sheet name="Best12vWorst12" sheetId="1" r:id="rId1"/>
    <sheet name="Spiral_flat" sheetId="4" r:id="rId2"/>
    <sheet name="Raw_Data" sheetId="3" r:id="rId3"/>
    <sheet name="Normalization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4" l="1"/>
  <c r="F37" i="4"/>
  <c r="G37" i="4"/>
  <c r="H37" i="4"/>
  <c r="S37" i="4"/>
  <c r="T37" i="4"/>
  <c r="U37" i="4"/>
  <c r="V37" i="4"/>
  <c r="AA37" i="4"/>
  <c r="AB37" i="4"/>
  <c r="D38" i="4"/>
  <c r="F38" i="4"/>
  <c r="G38" i="4"/>
  <c r="H38" i="4"/>
  <c r="S38" i="4"/>
  <c r="T38" i="4"/>
  <c r="U38" i="4"/>
  <c r="V38" i="4"/>
  <c r="AA38" i="4"/>
  <c r="AB38" i="4"/>
  <c r="D39" i="4"/>
  <c r="F39" i="4"/>
  <c r="G39" i="4"/>
  <c r="H39" i="4"/>
  <c r="S39" i="4"/>
  <c r="T39" i="4"/>
  <c r="U39" i="4"/>
  <c r="V39" i="4"/>
  <c r="AA39" i="4"/>
  <c r="AB39" i="4"/>
  <c r="D40" i="4"/>
  <c r="F40" i="4"/>
  <c r="G40" i="4"/>
  <c r="H40" i="4"/>
  <c r="S40" i="4"/>
  <c r="T40" i="4"/>
  <c r="U40" i="4"/>
  <c r="V40" i="4"/>
  <c r="AA40" i="4"/>
  <c r="AB40" i="4"/>
  <c r="AB41" i="4"/>
  <c r="AA41" i="4"/>
  <c r="V41" i="4"/>
  <c r="U41" i="4"/>
  <c r="T41" i="4"/>
  <c r="S41" i="4"/>
  <c r="H41" i="4"/>
  <c r="G41" i="4"/>
  <c r="F41" i="4"/>
  <c r="D41" i="4"/>
  <c r="C41" i="4"/>
  <c r="C40" i="4"/>
  <c r="C39" i="4"/>
  <c r="C38" i="4"/>
  <c r="C37" i="4"/>
  <c r="AD35" i="4"/>
  <c r="AC35" i="4"/>
  <c r="AE35" i="4" s="1"/>
  <c r="Y35" i="4"/>
  <c r="X35" i="4"/>
  <c r="W35" i="4"/>
  <c r="N35" i="4"/>
  <c r="M35" i="4"/>
  <c r="L35" i="4"/>
  <c r="K35" i="4"/>
  <c r="J35" i="4"/>
  <c r="I35" i="4"/>
  <c r="AD34" i="4"/>
  <c r="AC34" i="4"/>
  <c r="AE34" i="4" s="1"/>
  <c r="Y34" i="4"/>
  <c r="X34" i="4"/>
  <c r="Z34" i="4" s="1"/>
  <c r="W34" i="4"/>
  <c r="N34" i="4"/>
  <c r="M34" i="4"/>
  <c r="L34" i="4"/>
  <c r="P34" i="4" s="1"/>
  <c r="K34" i="4"/>
  <c r="J34" i="4"/>
  <c r="I34" i="4"/>
  <c r="AD33" i="4"/>
  <c r="AC33" i="4"/>
  <c r="AE33" i="4" s="1"/>
  <c r="Y33" i="4"/>
  <c r="X33" i="4"/>
  <c r="W33" i="4"/>
  <c r="N33" i="4"/>
  <c r="M33" i="4"/>
  <c r="L33" i="4"/>
  <c r="K33" i="4"/>
  <c r="J33" i="4"/>
  <c r="I33" i="4"/>
  <c r="AD29" i="4"/>
  <c r="AC29" i="4"/>
  <c r="AE29" i="4" s="1"/>
  <c r="Y29" i="4"/>
  <c r="X29" i="4"/>
  <c r="W29" i="4"/>
  <c r="N29" i="4"/>
  <c r="M29" i="4"/>
  <c r="L29" i="4"/>
  <c r="K29" i="4"/>
  <c r="J29" i="4"/>
  <c r="I29" i="4"/>
  <c r="AD18" i="4"/>
  <c r="AC18" i="4"/>
  <c r="AE18" i="4" s="1"/>
  <c r="Y18" i="4"/>
  <c r="X18" i="4"/>
  <c r="W18" i="4"/>
  <c r="N18" i="4"/>
  <c r="M18" i="4"/>
  <c r="L18" i="4"/>
  <c r="K18" i="4"/>
  <c r="J18" i="4"/>
  <c r="I18" i="4"/>
  <c r="AD16" i="4"/>
  <c r="AC16" i="4"/>
  <c r="AE16" i="4" s="1"/>
  <c r="Y16" i="4"/>
  <c r="X16" i="4"/>
  <c r="W16" i="4"/>
  <c r="N16" i="4"/>
  <c r="M16" i="4"/>
  <c r="L16" i="4"/>
  <c r="K16" i="4"/>
  <c r="J16" i="4"/>
  <c r="I16" i="4"/>
  <c r="AD27" i="4"/>
  <c r="AC27" i="4"/>
  <c r="AE27" i="4" s="1"/>
  <c r="Y27" i="4"/>
  <c r="X27" i="4"/>
  <c r="W27" i="4"/>
  <c r="N27" i="4"/>
  <c r="M27" i="4"/>
  <c r="L27" i="4"/>
  <c r="K27" i="4"/>
  <c r="J27" i="4"/>
  <c r="I27" i="4"/>
  <c r="AD19" i="4"/>
  <c r="AC19" i="4"/>
  <c r="AE19" i="4" s="1"/>
  <c r="Y19" i="4"/>
  <c r="X19" i="4"/>
  <c r="W19" i="4"/>
  <c r="N19" i="4"/>
  <c r="M19" i="4"/>
  <c r="L19" i="4"/>
  <c r="K19" i="4"/>
  <c r="J19" i="4"/>
  <c r="I19" i="4"/>
  <c r="AD23" i="4"/>
  <c r="AD38" i="4" s="1"/>
  <c r="AC23" i="4"/>
  <c r="AE23" i="4" s="1"/>
  <c r="Y23" i="4"/>
  <c r="X23" i="4"/>
  <c r="X38" i="4" s="1"/>
  <c r="W23" i="4"/>
  <c r="N23" i="4"/>
  <c r="N38" i="4" s="1"/>
  <c r="M23" i="4"/>
  <c r="L23" i="4"/>
  <c r="L38" i="4" s="1"/>
  <c r="K23" i="4"/>
  <c r="J23" i="4"/>
  <c r="J38" i="4" s="1"/>
  <c r="I23" i="4"/>
  <c r="AD31" i="4"/>
  <c r="AC31" i="4"/>
  <c r="AE31" i="4" s="1"/>
  <c r="Y31" i="4"/>
  <c r="X31" i="4"/>
  <c r="W31" i="4"/>
  <c r="N31" i="4"/>
  <c r="M31" i="4"/>
  <c r="L31" i="4"/>
  <c r="K31" i="4"/>
  <c r="J31" i="4"/>
  <c r="I31" i="4"/>
  <c r="AD10" i="4"/>
  <c r="AC10" i="4"/>
  <c r="AE10" i="4" s="1"/>
  <c r="Y10" i="4"/>
  <c r="X10" i="4"/>
  <c r="W10" i="4"/>
  <c r="N10" i="4"/>
  <c r="M10" i="4"/>
  <c r="L10" i="4"/>
  <c r="K10" i="4"/>
  <c r="J10" i="4"/>
  <c r="I10" i="4"/>
  <c r="AD17" i="4"/>
  <c r="AC17" i="4"/>
  <c r="AE17" i="4" s="1"/>
  <c r="Y17" i="4"/>
  <c r="X17" i="4"/>
  <c r="W17" i="4"/>
  <c r="N17" i="4"/>
  <c r="M17" i="4"/>
  <c r="L17" i="4"/>
  <c r="K17" i="4"/>
  <c r="J17" i="4"/>
  <c r="I17" i="4"/>
  <c r="AD24" i="4"/>
  <c r="AC24" i="4"/>
  <c r="Y24" i="4"/>
  <c r="X24" i="4"/>
  <c r="W24" i="4"/>
  <c r="N24" i="4"/>
  <c r="M24" i="4"/>
  <c r="L24" i="4"/>
  <c r="K24" i="4"/>
  <c r="J24" i="4"/>
  <c r="I24" i="4"/>
  <c r="AD5" i="4"/>
  <c r="AC5" i="4"/>
  <c r="AE5" i="4" s="1"/>
  <c r="Y5" i="4"/>
  <c r="X5" i="4"/>
  <c r="W5" i="4"/>
  <c r="N5" i="4"/>
  <c r="M5" i="4"/>
  <c r="L5" i="4"/>
  <c r="K5" i="4"/>
  <c r="J5" i="4"/>
  <c r="I5" i="4"/>
  <c r="AD26" i="4"/>
  <c r="AC26" i="4"/>
  <c r="AE26" i="4" s="1"/>
  <c r="Y26" i="4"/>
  <c r="X26" i="4"/>
  <c r="W26" i="4"/>
  <c r="N26" i="4"/>
  <c r="M26" i="4"/>
  <c r="L26" i="4"/>
  <c r="K26" i="4"/>
  <c r="J26" i="4"/>
  <c r="I26" i="4"/>
  <c r="AD28" i="4"/>
  <c r="AC28" i="4"/>
  <c r="AE28" i="4" s="1"/>
  <c r="Y28" i="4"/>
  <c r="X28" i="4"/>
  <c r="W28" i="4"/>
  <c r="N28" i="4"/>
  <c r="M28" i="4"/>
  <c r="L28" i="4"/>
  <c r="K28" i="4"/>
  <c r="J28" i="4"/>
  <c r="I28" i="4"/>
  <c r="AD8" i="4"/>
  <c r="AC8" i="4"/>
  <c r="AE8" i="4" s="1"/>
  <c r="Y8" i="4"/>
  <c r="X8" i="4"/>
  <c r="W8" i="4"/>
  <c r="N8" i="4"/>
  <c r="M8" i="4"/>
  <c r="L8" i="4"/>
  <c r="K8" i="4"/>
  <c r="J8" i="4"/>
  <c r="I8" i="4"/>
  <c r="AD14" i="4"/>
  <c r="AC14" i="4"/>
  <c r="AE14" i="4" s="1"/>
  <c r="Y14" i="4"/>
  <c r="X14" i="4"/>
  <c r="W14" i="4"/>
  <c r="N14" i="4"/>
  <c r="M14" i="4"/>
  <c r="L14" i="4"/>
  <c r="K14" i="4"/>
  <c r="J14" i="4"/>
  <c r="I14" i="4"/>
  <c r="AD32" i="4"/>
  <c r="AC32" i="4"/>
  <c r="AE32" i="4" s="1"/>
  <c r="Y32" i="4"/>
  <c r="X32" i="4"/>
  <c r="W32" i="4"/>
  <c r="N32" i="4"/>
  <c r="M32" i="4"/>
  <c r="L32" i="4"/>
  <c r="K32" i="4"/>
  <c r="J32" i="4"/>
  <c r="I32" i="4"/>
  <c r="AD2" i="4"/>
  <c r="AD37" i="4" s="1"/>
  <c r="AC2" i="4"/>
  <c r="AE2" i="4" s="1"/>
  <c r="Y2" i="4"/>
  <c r="Y37" i="4" s="1"/>
  <c r="X2" i="4"/>
  <c r="W2" i="4"/>
  <c r="W37" i="4" s="1"/>
  <c r="N2" i="4"/>
  <c r="M2" i="4"/>
  <c r="M37" i="4" s="1"/>
  <c r="L2" i="4"/>
  <c r="K2" i="4"/>
  <c r="K37" i="4" s="1"/>
  <c r="J2" i="4"/>
  <c r="I2" i="4"/>
  <c r="I37" i="4" s="1"/>
  <c r="AD20" i="4"/>
  <c r="AC20" i="4"/>
  <c r="AE20" i="4" s="1"/>
  <c r="Y20" i="4"/>
  <c r="X20" i="4"/>
  <c r="W20" i="4"/>
  <c r="N20" i="4"/>
  <c r="M20" i="4"/>
  <c r="L20" i="4"/>
  <c r="K20" i="4"/>
  <c r="J20" i="4"/>
  <c r="I20" i="4"/>
  <c r="AD4" i="4"/>
  <c r="AC4" i="4"/>
  <c r="AE4" i="4" s="1"/>
  <c r="Y4" i="4"/>
  <c r="X4" i="4"/>
  <c r="W4" i="4"/>
  <c r="N4" i="4"/>
  <c r="M4" i="4"/>
  <c r="L4" i="4"/>
  <c r="K4" i="4"/>
  <c r="J4" i="4"/>
  <c r="I4" i="4"/>
  <c r="AD21" i="4"/>
  <c r="AC21" i="4"/>
  <c r="AE21" i="4" s="1"/>
  <c r="Y21" i="4"/>
  <c r="X21" i="4"/>
  <c r="W21" i="4"/>
  <c r="N21" i="4"/>
  <c r="M21" i="4"/>
  <c r="L21" i="4"/>
  <c r="K21" i="4"/>
  <c r="J21" i="4"/>
  <c r="I21" i="4"/>
  <c r="AD25" i="4"/>
  <c r="AC25" i="4"/>
  <c r="AE25" i="4" s="1"/>
  <c r="Y25" i="4"/>
  <c r="Y38" i="4" s="1"/>
  <c r="X25" i="4"/>
  <c r="W25" i="4"/>
  <c r="W38" i="4" s="1"/>
  <c r="N25" i="4"/>
  <c r="M25" i="4"/>
  <c r="M38" i="4" s="1"/>
  <c r="L25" i="4"/>
  <c r="K25" i="4"/>
  <c r="K38" i="4" s="1"/>
  <c r="J25" i="4"/>
  <c r="I25" i="4"/>
  <c r="I38" i="4" s="1"/>
  <c r="AD12" i="4"/>
  <c r="AC12" i="4"/>
  <c r="AE12" i="4" s="1"/>
  <c r="Y12" i="4"/>
  <c r="X12" i="4"/>
  <c r="W12" i="4"/>
  <c r="N12" i="4"/>
  <c r="M12" i="4"/>
  <c r="L12" i="4"/>
  <c r="K12" i="4"/>
  <c r="J12" i="4"/>
  <c r="I12" i="4"/>
  <c r="AD30" i="4"/>
  <c r="AC30" i="4"/>
  <c r="AE30" i="4" s="1"/>
  <c r="Y30" i="4"/>
  <c r="X30" i="4"/>
  <c r="W30" i="4"/>
  <c r="N30" i="4"/>
  <c r="M30" i="4"/>
  <c r="L30" i="4"/>
  <c r="K30" i="4"/>
  <c r="J30" i="4"/>
  <c r="I30" i="4"/>
  <c r="AD13" i="4"/>
  <c r="AC13" i="4"/>
  <c r="AE13" i="4" s="1"/>
  <c r="Y13" i="4"/>
  <c r="X13" i="4"/>
  <c r="W13" i="4"/>
  <c r="N13" i="4"/>
  <c r="M13" i="4"/>
  <c r="L13" i="4"/>
  <c r="K13" i="4"/>
  <c r="J13" i="4"/>
  <c r="I13" i="4"/>
  <c r="AD7" i="4"/>
  <c r="AC7" i="4"/>
  <c r="AE7" i="4" s="1"/>
  <c r="Y7" i="4"/>
  <c r="X7" i="4"/>
  <c r="W7" i="4"/>
  <c r="N7" i="4"/>
  <c r="M7" i="4"/>
  <c r="L7" i="4"/>
  <c r="K7" i="4"/>
  <c r="J7" i="4"/>
  <c r="I7" i="4"/>
  <c r="AD9" i="4"/>
  <c r="AC9" i="4"/>
  <c r="AE9" i="4" s="1"/>
  <c r="Y9" i="4"/>
  <c r="X9" i="4"/>
  <c r="W9" i="4"/>
  <c r="N9" i="4"/>
  <c r="M9" i="4"/>
  <c r="L9" i="4"/>
  <c r="K9" i="4"/>
  <c r="J9" i="4"/>
  <c r="I9" i="4"/>
  <c r="AD22" i="4"/>
  <c r="AC22" i="4"/>
  <c r="AE22" i="4" s="1"/>
  <c r="Y22" i="4"/>
  <c r="X22" i="4"/>
  <c r="W22" i="4"/>
  <c r="N22" i="4"/>
  <c r="M22" i="4"/>
  <c r="L22" i="4"/>
  <c r="K22" i="4"/>
  <c r="J22" i="4"/>
  <c r="I22" i="4"/>
  <c r="AD15" i="4"/>
  <c r="AC15" i="4"/>
  <c r="AE15" i="4" s="1"/>
  <c r="Y15" i="4"/>
  <c r="X15" i="4"/>
  <c r="W15" i="4"/>
  <c r="N15" i="4"/>
  <c r="M15" i="4"/>
  <c r="L15" i="4"/>
  <c r="K15" i="4"/>
  <c r="J15" i="4"/>
  <c r="I15" i="4"/>
  <c r="AD11" i="4"/>
  <c r="AC11" i="4"/>
  <c r="AE11" i="4" s="1"/>
  <c r="Y11" i="4"/>
  <c r="X11" i="4"/>
  <c r="W11" i="4"/>
  <c r="N11" i="4"/>
  <c r="M11" i="4"/>
  <c r="L11" i="4"/>
  <c r="K11" i="4"/>
  <c r="J11" i="4"/>
  <c r="I11" i="4"/>
  <c r="AD6" i="4"/>
  <c r="AC6" i="4"/>
  <c r="AE6" i="4" s="1"/>
  <c r="Y6" i="4"/>
  <c r="X6" i="4"/>
  <c r="X37" i="4" s="1"/>
  <c r="W6" i="4"/>
  <c r="N6" i="4"/>
  <c r="N37" i="4" s="1"/>
  <c r="M6" i="4"/>
  <c r="L6" i="4"/>
  <c r="L37" i="4" s="1"/>
  <c r="K6" i="4"/>
  <c r="J6" i="4"/>
  <c r="J37" i="4" s="1"/>
  <c r="I6" i="4"/>
  <c r="AD3" i="4"/>
  <c r="AC3" i="4"/>
  <c r="Y3" i="4"/>
  <c r="X3" i="4"/>
  <c r="W3" i="4"/>
  <c r="N3" i="4"/>
  <c r="M3" i="4"/>
  <c r="L3" i="4"/>
  <c r="K3" i="4"/>
  <c r="J3" i="4"/>
  <c r="I3" i="4"/>
  <c r="AC40" i="4" l="1"/>
  <c r="Y40" i="4"/>
  <c r="W40" i="4"/>
  <c r="M40" i="4"/>
  <c r="K40" i="4"/>
  <c r="I40" i="4"/>
  <c r="AD39" i="4"/>
  <c r="X39" i="4"/>
  <c r="N39" i="4"/>
  <c r="L39" i="4"/>
  <c r="J39" i="4"/>
  <c r="AC38" i="4"/>
  <c r="AD40" i="4"/>
  <c r="X40" i="4"/>
  <c r="N40" i="4"/>
  <c r="L40" i="4"/>
  <c r="J40" i="4"/>
  <c r="AC39" i="4"/>
  <c r="Y39" i="4"/>
  <c r="W39" i="4"/>
  <c r="M39" i="4"/>
  <c r="K39" i="4"/>
  <c r="I39" i="4"/>
  <c r="AC37" i="4"/>
  <c r="P11" i="4"/>
  <c r="Z11" i="4"/>
  <c r="AF15" i="4"/>
  <c r="P22" i="4"/>
  <c r="Z22" i="4"/>
  <c r="AF9" i="4"/>
  <c r="P7" i="4"/>
  <c r="Z7" i="4"/>
  <c r="AF13" i="4"/>
  <c r="P30" i="4"/>
  <c r="Z30" i="4"/>
  <c r="AF12" i="4"/>
  <c r="P25" i="4"/>
  <c r="Z25" i="4"/>
  <c r="AF21" i="4"/>
  <c r="P4" i="4"/>
  <c r="Z4" i="4"/>
  <c r="AF20" i="4"/>
  <c r="P2" i="4"/>
  <c r="Z2" i="4"/>
  <c r="AF32" i="4"/>
  <c r="P14" i="4"/>
  <c r="Z14" i="4"/>
  <c r="AF8" i="4"/>
  <c r="P28" i="4"/>
  <c r="Z28" i="4"/>
  <c r="AF26" i="4"/>
  <c r="P5" i="4"/>
  <c r="Z5" i="4"/>
  <c r="P17" i="4"/>
  <c r="Z17" i="4"/>
  <c r="AF10" i="4"/>
  <c r="P31" i="4"/>
  <c r="Z31" i="4"/>
  <c r="P19" i="4"/>
  <c r="Z19" i="4"/>
  <c r="P16" i="4"/>
  <c r="Z16" i="4"/>
  <c r="P29" i="4"/>
  <c r="Z29" i="4"/>
  <c r="Q3" i="4"/>
  <c r="Q6" i="4"/>
  <c r="Z6" i="4"/>
  <c r="Q11" i="4"/>
  <c r="R11" i="4" s="1"/>
  <c r="AF11" i="4"/>
  <c r="Q15" i="4"/>
  <c r="Z15" i="4"/>
  <c r="Q22" i="4"/>
  <c r="R22" i="4" s="1"/>
  <c r="Q9" i="4"/>
  <c r="Q13" i="4"/>
  <c r="Z13" i="4"/>
  <c r="Q12" i="4"/>
  <c r="Z12" i="4"/>
  <c r="Q21" i="4"/>
  <c r="Z21" i="4"/>
  <c r="Q20" i="4"/>
  <c r="Z20" i="4"/>
  <c r="Q32" i="4"/>
  <c r="Z32" i="4"/>
  <c r="Q8" i="4"/>
  <c r="Z8" i="4"/>
  <c r="Q26" i="4"/>
  <c r="Z26" i="4"/>
  <c r="Q10" i="4"/>
  <c r="Z10" i="4"/>
  <c r="Z23" i="4"/>
  <c r="Q19" i="4"/>
  <c r="AF19" i="4"/>
  <c r="P27" i="4"/>
  <c r="Z27" i="4"/>
  <c r="Q16" i="4"/>
  <c r="AF16" i="4"/>
  <c r="P18" i="4"/>
  <c r="Z18" i="4"/>
  <c r="Q29" i="4"/>
  <c r="AF29" i="4"/>
  <c r="P33" i="4"/>
  <c r="Z33" i="4"/>
  <c r="Q34" i="4"/>
  <c r="AF34" i="4"/>
  <c r="P35" i="4"/>
  <c r="Z35" i="4"/>
  <c r="AF6" i="4"/>
  <c r="AF22" i="4"/>
  <c r="O3" i="4"/>
  <c r="AE3" i="4"/>
  <c r="AE37" i="4" s="1"/>
  <c r="P6" i="4"/>
  <c r="O11" i="4"/>
  <c r="E11" i="4" s="1"/>
  <c r="P15" i="4"/>
  <c r="O22" i="4"/>
  <c r="E22" i="4" s="1"/>
  <c r="P9" i="4"/>
  <c r="R9" i="4" s="1"/>
  <c r="P3" i="4"/>
  <c r="Z3" i="4"/>
  <c r="AF3" i="4"/>
  <c r="O6" i="4"/>
  <c r="E6" i="4" s="1"/>
  <c r="O15" i="4"/>
  <c r="E15" i="4" s="1"/>
  <c r="O9" i="4"/>
  <c r="E9" i="4" s="1"/>
  <c r="Z9" i="4"/>
  <c r="AF7" i="4"/>
  <c r="AF30" i="4"/>
  <c r="AF25" i="4"/>
  <c r="AF4" i="4"/>
  <c r="AF2" i="4"/>
  <c r="AF14" i="4"/>
  <c r="AF28" i="4"/>
  <c r="AF5" i="4"/>
  <c r="AF17" i="4"/>
  <c r="AF31" i="4"/>
  <c r="O7" i="4"/>
  <c r="E7" i="4" s="1"/>
  <c r="Q7" i="4"/>
  <c r="P13" i="4"/>
  <c r="O30" i="4"/>
  <c r="E30" i="4" s="1"/>
  <c r="Q30" i="4"/>
  <c r="P12" i="4"/>
  <c r="R12" i="4" s="1"/>
  <c r="O25" i="4"/>
  <c r="E25" i="4" s="1"/>
  <c r="Q25" i="4"/>
  <c r="R25" i="4" s="1"/>
  <c r="P21" i="4"/>
  <c r="O4" i="4"/>
  <c r="E4" i="4" s="1"/>
  <c r="Q4" i="4"/>
  <c r="P20" i="4"/>
  <c r="R20" i="4" s="1"/>
  <c r="O2" i="4"/>
  <c r="Q2" i="4"/>
  <c r="P32" i="4"/>
  <c r="O14" i="4"/>
  <c r="E14" i="4" s="1"/>
  <c r="Q14" i="4"/>
  <c r="P8" i="4"/>
  <c r="R8" i="4" s="1"/>
  <c r="O28" i="4"/>
  <c r="E28" i="4" s="1"/>
  <c r="Q28" i="4"/>
  <c r="R28" i="4" s="1"/>
  <c r="P26" i="4"/>
  <c r="O5" i="4"/>
  <c r="E5" i="4" s="1"/>
  <c r="Q5" i="4"/>
  <c r="J41" i="4"/>
  <c r="L41" i="4"/>
  <c r="N41" i="4"/>
  <c r="P24" i="4"/>
  <c r="X41" i="4"/>
  <c r="Z24" i="4"/>
  <c r="AD41" i="4"/>
  <c r="O17" i="4"/>
  <c r="E17" i="4" s="1"/>
  <c r="Q17" i="4"/>
  <c r="R17" i="4" s="1"/>
  <c r="P10" i="4"/>
  <c r="O31" i="4"/>
  <c r="E31" i="4" s="1"/>
  <c r="Q31" i="4"/>
  <c r="R31" i="4" s="1"/>
  <c r="Q23" i="4"/>
  <c r="O23" i="4"/>
  <c r="AF23" i="4"/>
  <c r="R19" i="4"/>
  <c r="AF27" i="4"/>
  <c r="R16" i="4"/>
  <c r="AF18" i="4"/>
  <c r="R29" i="4"/>
  <c r="AF33" i="4"/>
  <c r="R34" i="4"/>
  <c r="AF35" i="4"/>
  <c r="O13" i="4"/>
  <c r="E13" i="4" s="1"/>
  <c r="O12" i="4"/>
  <c r="E12" i="4" s="1"/>
  <c r="O21" i="4"/>
  <c r="E21" i="4" s="1"/>
  <c r="O20" i="4"/>
  <c r="E20" i="4" s="1"/>
  <c r="O32" i="4"/>
  <c r="E32" i="4" s="1"/>
  <c r="O8" i="4"/>
  <c r="E8" i="4" s="1"/>
  <c r="O26" i="4"/>
  <c r="E26" i="4" s="1"/>
  <c r="I41" i="4"/>
  <c r="K41" i="4"/>
  <c r="M41" i="4"/>
  <c r="O24" i="4"/>
  <c r="Q24" i="4"/>
  <c r="W41" i="4"/>
  <c r="Y41" i="4"/>
  <c r="AC41" i="4"/>
  <c r="AE24" i="4"/>
  <c r="AE40" i="4" s="1"/>
  <c r="O10" i="4"/>
  <c r="E10" i="4" s="1"/>
  <c r="P23" i="4"/>
  <c r="O27" i="4"/>
  <c r="E27" i="4" s="1"/>
  <c r="Q27" i="4"/>
  <c r="R27" i="4" s="1"/>
  <c r="O18" i="4"/>
  <c r="E18" i="4" s="1"/>
  <c r="Q18" i="4"/>
  <c r="O33" i="4"/>
  <c r="E33" i="4" s="1"/>
  <c r="Q33" i="4"/>
  <c r="O35" i="4"/>
  <c r="E35" i="4" s="1"/>
  <c r="Q35" i="4"/>
  <c r="O19" i="4"/>
  <c r="E19" i="4" s="1"/>
  <c r="O16" i="4"/>
  <c r="E16" i="4" s="1"/>
  <c r="O29" i="4"/>
  <c r="E29" i="4" s="1"/>
  <c r="O34" i="4"/>
  <c r="E34" i="4" s="1"/>
  <c r="C37" i="1"/>
  <c r="E37" i="1"/>
  <c r="F37" i="1"/>
  <c r="G37" i="1"/>
  <c r="S37" i="1"/>
  <c r="T37" i="1"/>
  <c r="U37" i="1"/>
  <c r="V37" i="1"/>
  <c r="AA37" i="1"/>
  <c r="AB37" i="1"/>
  <c r="C38" i="1"/>
  <c r="E38" i="1"/>
  <c r="F38" i="1"/>
  <c r="G38" i="1"/>
  <c r="S38" i="1"/>
  <c r="T38" i="1"/>
  <c r="U38" i="1"/>
  <c r="V38" i="1"/>
  <c r="AA38" i="1"/>
  <c r="AB38" i="1"/>
  <c r="C39" i="1"/>
  <c r="E39" i="1"/>
  <c r="F39" i="1"/>
  <c r="G39" i="1"/>
  <c r="S39" i="1"/>
  <c r="T39" i="1"/>
  <c r="U39" i="1"/>
  <c r="V39" i="1"/>
  <c r="AA39" i="1"/>
  <c r="AB39" i="1"/>
  <c r="C40" i="1"/>
  <c r="E40" i="1"/>
  <c r="F40" i="1"/>
  <c r="G40" i="1"/>
  <c r="S40" i="1"/>
  <c r="T40" i="1"/>
  <c r="U40" i="1"/>
  <c r="V40" i="1"/>
  <c r="AA40" i="1"/>
  <c r="AB40" i="1"/>
  <c r="C41" i="1"/>
  <c r="E41" i="1"/>
  <c r="F41" i="1"/>
  <c r="G41" i="1"/>
  <c r="S41" i="1"/>
  <c r="T41" i="1"/>
  <c r="U41" i="1"/>
  <c r="V41" i="1"/>
  <c r="AA41" i="1"/>
  <c r="AB41" i="1"/>
  <c r="B41" i="1"/>
  <c r="B39" i="1"/>
  <c r="B40" i="1"/>
  <c r="B38" i="1"/>
  <c r="B37" i="1"/>
  <c r="AC35" i="3"/>
  <c r="AB35" i="3"/>
  <c r="AD35" i="3" s="1"/>
  <c r="X35" i="3"/>
  <c r="W35" i="3"/>
  <c r="Y35" i="3" s="1"/>
  <c r="V35" i="3"/>
  <c r="M35" i="3"/>
  <c r="L35" i="3"/>
  <c r="K35" i="3"/>
  <c r="O35" i="3" s="1"/>
  <c r="J35" i="3"/>
  <c r="I35" i="3"/>
  <c r="H35" i="3"/>
  <c r="AC34" i="3"/>
  <c r="AB34" i="3"/>
  <c r="AD34" i="3" s="1"/>
  <c r="AE34" i="3" s="1"/>
  <c r="X34" i="3"/>
  <c r="W34" i="3"/>
  <c r="Y34" i="3" s="1"/>
  <c r="V34" i="3"/>
  <c r="O34" i="3"/>
  <c r="M34" i="3"/>
  <c r="L34" i="3"/>
  <c r="K34" i="3"/>
  <c r="J34" i="3"/>
  <c r="I34" i="3"/>
  <c r="H34" i="3"/>
  <c r="AC33" i="3"/>
  <c r="AB33" i="3"/>
  <c r="AD33" i="3" s="1"/>
  <c r="X33" i="3"/>
  <c r="W33" i="3"/>
  <c r="Y33" i="3" s="1"/>
  <c r="V33" i="3"/>
  <c r="P33" i="3"/>
  <c r="M33" i="3"/>
  <c r="L33" i="3"/>
  <c r="N33" i="3" s="1"/>
  <c r="D33" i="3" s="1"/>
  <c r="K33" i="3"/>
  <c r="O33" i="3" s="1"/>
  <c r="Q33" i="3" s="1"/>
  <c r="J33" i="3"/>
  <c r="I33" i="3"/>
  <c r="H33" i="3"/>
  <c r="AC32" i="3"/>
  <c r="AB32" i="3"/>
  <c r="AD32" i="3" s="1"/>
  <c r="AE32" i="3" s="1"/>
  <c r="X32" i="3"/>
  <c r="W32" i="3"/>
  <c r="Y32" i="3" s="1"/>
  <c r="V32" i="3"/>
  <c r="O32" i="3"/>
  <c r="M32" i="3"/>
  <c r="L32" i="3"/>
  <c r="K32" i="3"/>
  <c r="J32" i="3"/>
  <c r="I32" i="3"/>
  <c r="H32" i="3"/>
  <c r="AC31" i="3"/>
  <c r="AB31" i="3"/>
  <c r="AD31" i="3" s="1"/>
  <c r="X31" i="3"/>
  <c r="W31" i="3"/>
  <c r="Y31" i="3" s="1"/>
  <c r="V31" i="3"/>
  <c r="P31" i="3"/>
  <c r="M31" i="3"/>
  <c r="L31" i="3"/>
  <c r="N31" i="3" s="1"/>
  <c r="D31" i="3" s="1"/>
  <c r="K31" i="3"/>
  <c r="O31" i="3" s="1"/>
  <c r="Q31" i="3" s="1"/>
  <c r="J31" i="3"/>
  <c r="I31" i="3"/>
  <c r="H31" i="3"/>
  <c r="AC30" i="3"/>
  <c r="AB30" i="3"/>
  <c r="AD30" i="3" s="1"/>
  <c r="AE30" i="3" s="1"/>
  <c r="X30" i="3"/>
  <c r="W30" i="3"/>
  <c r="Y30" i="3" s="1"/>
  <c r="V30" i="3"/>
  <c r="O30" i="3"/>
  <c r="M30" i="3"/>
  <c r="L30" i="3"/>
  <c r="K30" i="3"/>
  <c r="J30" i="3"/>
  <c r="I30" i="3"/>
  <c r="H30" i="3"/>
  <c r="AC29" i="3"/>
  <c r="AB29" i="3"/>
  <c r="AD29" i="3" s="1"/>
  <c r="X29" i="3"/>
  <c r="W29" i="3"/>
  <c r="Y29" i="3" s="1"/>
  <c r="V29" i="3"/>
  <c r="P29" i="3"/>
  <c r="M29" i="3"/>
  <c r="L29" i="3"/>
  <c r="N29" i="3" s="1"/>
  <c r="D29" i="3" s="1"/>
  <c r="K29" i="3"/>
  <c r="O29" i="3" s="1"/>
  <c r="Q29" i="3" s="1"/>
  <c r="J29" i="3"/>
  <c r="I29" i="3"/>
  <c r="H29" i="3"/>
  <c r="AC28" i="3"/>
  <c r="AB28" i="3"/>
  <c r="AD28" i="3" s="1"/>
  <c r="AE28" i="3" s="1"/>
  <c r="X28" i="3"/>
  <c r="W28" i="3"/>
  <c r="Y28" i="3" s="1"/>
  <c r="V28" i="3"/>
  <c r="O28" i="3"/>
  <c r="M28" i="3"/>
  <c r="L28" i="3"/>
  <c r="K28" i="3"/>
  <c r="J28" i="3"/>
  <c r="I28" i="3"/>
  <c r="H28" i="3"/>
  <c r="AC27" i="3"/>
  <c r="AB27" i="3"/>
  <c r="AD27" i="3" s="1"/>
  <c r="X27" i="3"/>
  <c r="W27" i="3"/>
  <c r="Y27" i="3" s="1"/>
  <c r="V27" i="3"/>
  <c r="P27" i="3"/>
  <c r="M27" i="3"/>
  <c r="L27" i="3"/>
  <c r="N27" i="3" s="1"/>
  <c r="D27" i="3" s="1"/>
  <c r="K27" i="3"/>
  <c r="O27" i="3" s="1"/>
  <c r="Q27" i="3" s="1"/>
  <c r="J27" i="3"/>
  <c r="I27" i="3"/>
  <c r="H27" i="3"/>
  <c r="AC26" i="3"/>
  <c r="AB26" i="3"/>
  <c r="AD26" i="3" s="1"/>
  <c r="AE26" i="3" s="1"/>
  <c r="X26" i="3"/>
  <c r="W26" i="3"/>
  <c r="Y26" i="3" s="1"/>
  <c r="V26" i="3"/>
  <c r="O26" i="3"/>
  <c r="M26" i="3"/>
  <c r="L26" i="3"/>
  <c r="K26" i="3"/>
  <c r="J26" i="3"/>
  <c r="I26" i="3"/>
  <c r="H26" i="3"/>
  <c r="AC25" i="3"/>
  <c r="AB25" i="3"/>
  <c r="AD25" i="3" s="1"/>
  <c r="X25" i="3"/>
  <c r="W25" i="3"/>
  <c r="Y25" i="3" s="1"/>
  <c r="V25" i="3"/>
  <c r="P25" i="3"/>
  <c r="M25" i="3"/>
  <c r="L25" i="3"/>
  <c r="N25" i="3" s="1"/>
  <c r="D25" i="3" s="1"/>
  <c r="K25" i="3"/>
  <c r="O25" i="3" s="1"/>
  <c r="Q25" i="3" s="1"/>
  <c r="J25" i="3"/>
  <c r="I25" i="3"/>
  <c r="H25" i="3"/>
  <c r="AC24" i="3"/>
  <c r="AB24" i="3"/>
  <c r="AD24" i="3" s="1"/>
  <c r="AE24" i="3" s="1"/>
  <c r="X24" i="3"/>
  <c r="W24" i="3"/>
  <c r="Y24" i="3" s="1"/>
  <c r="V24" i="3"/>
  <c r="O24" i="3"/>
  <c r="M24" i="3"/>
  <c r="L24" i="3"/>
  <c r="K24" i="3"/>
  <c r="J24" i="3"/>
  <c r="I24" i="3"/>
  <c r="H24" i="3"/>
  <c r="AC23" i="3"/>
  <c r="AB23" i="3"/>
  <c r="AD23" i="3" s="1"/>
  <c r="X23" i="3"/>
  <c r="W23" i="3"/>
  <c r="Y23" i="3" s="1"/>
  <c r="V23" i="3"/>
  <c r="P23" i="3"/>
  <c r="M23" i="3"/>
  <c r="L23" i="3"/>
  <c r="N23" i="3" s="1"/>
  <c r="D23" i="3" s="1"/>
  <c r="K23" i="3"/>
  <c r="O23" i="3" s="1"/>
  <c r="Q23" i="3" s="1"/>
  <c r="J23" i="3"/>
  <c r="I23" i="3"/>
  <c r="H23" i="3"/>
  <c r="AC22" i="3"/>
  <c r="AB22" i="3"/>
  <c r="AD22" i="3" s="1"/>
  <c r="AE22" i="3" s="1"/>
  <c r="X22" i="3"/>
  <c r="W22" i="3"/>
  <c r="Y22" i="3" s="1"/>
  <c r="V22" i="3"/>
  <c r="O22" i="3"/>
  <c r="M22" i="3"/>
  <c r="L22" i="3"/>
  <c r="K22" i="3"/>
  <c r="J22" i="3"/>
  <c r="I22" i="3"/>
  <c r="H22" i="3"/>
  <c r="AC21" i="3"/>
  <c r="AB21" i="3"/>
  <c r="AD21" i="3" s="1"/>
  <c r="X21" i="3"/>
  <c r="W21" i="3"/>
  <c r="Y21" i="3" s="1"/>
  <c r="V21" i="3"/>
  <c r="P21" i="3"/>
  <c r="M21" i="3"/>
  <c r="L21" i="3"/>
  <c r="N21" i="3" s="1"/>
  <c r="D21" i="3" s="1"/>
  <c r="K21" i="3"/>
  <c r="O21" i="3" s="1"/>
  <c r="Q21" i="3" s="1"/>
  <c r="J21" i="3"/>
  <c r="I21" i="3"/>
  <c r="H21" i="3"/>
  <c r="AC20" i="3"/>
  <c r="AB20" i="3"/>
  <c r="AD20" i="3" s="1"/>
  <c r="AE20" i="3" s="1"/>
  <c r="X20" i="3"/>
  <c r="W20" i="3"/>
  <c r="Y20" i="3" s="1"/>
  <c r="V20" i="3"/>
  <c r="O20" i="3"/>
  <c r="M20" i="3"/>
  <c r="L20" i="3"/>
  <c r="K20" i="3"/>
  <c r="J20" i="3"/>
  <c r="I20" i="3"/>
  <c r="H20" i="3"/>
  <c r="AC19" i="3"/>
  <c r="AB19" i="3"/>
  <c r="AD19" i="3" s="1"/>
  <c r="X19" i="3"/>
  <c r="W19" i="3"/>
  <c r="Y19" i="3" s="1"/>
  <c r="V19" i="3"/>
  <c r="P19" i="3"/>
  <c r="M19" i="3"/>
  <c r="L19" i="3"/>
  <c r="N19" i="3" s="1"/>
  <c r="D19" i="3" s="1"/>
  <c r="K19" i="3"/>
  <c r="O19" i="3" s="1"/>
  <c r="Q19" i="3" s="1"/>
  <c r="J19" i="3"/>
  <c r="I19" i="3"/>
  <c r="H19" i="3"/>
  <c r="AC18" i="3"/>
  <c r="AB18" i="3"/>
  <c r="AD18" i="3" s="1"/>
  <c r="AE18" i="3" s="1"/>
  <c r="X18" i="3"/>
  <c r="W18" i="3"/>
  <c r="Y18" i="3" s="1"/>
  <c r="V18" i="3"/>
  <c r="O18" i="3"/>
  <c r="M18" i="3"/>
  <c r="L18" i="3"/>
  <c r="K18" i="3"/>
  <c r="J18" i="3"/>
  <c r="I18" i="3"/>
  <c r="H18" i="3"/>
  <c r="AC17" i="3"/>
  <c r="AB17" i="3"/>
  <c r="AD17" i="3" s="1"/>
  <c r="X17" i="3"/>
  <c r="W17" i="3"/>
  <c r="Y17" i="3" s="1"/>
  <c r="V17" i="3"/>
  <c r="P17" i="3"/>
  <c r="M17" i="3"/>
  <c r="L17" i="3"/>
  <c r="N17" i="3" s="1"/>
  <c r="D17" i="3" s="1"/>
  <c r="K17" i="3"/>
  <c r="O17" i="3" s="1"/>
  <c r="Q17" i="3" s="1"/>
  <c r="J17" i="3"/>
  <c r="I17" i="3"/>
  <c r="H17" i="3"/>
  <c r="AC16" i="3"/>
  <c r="AB16" i="3"/>
  <c r="AD16" i="3" s="1"/>
  <c r="AE16" i="3" s="1"/>
  <c r="X16" i="3"/>
  <c r="W16" i="3"/>
  <c r="Y16" i="3" s="1"/>
  <c r="V16" i="3"/>
  <c r="O16" i="3"/>
  <c r="M16" i="3"/>
  <c r="L16" i="3"/>
  <c r="K16" i="3"/>
  <c r="J16" i="3"/>
  <c r="I16" i="3"/>
  <c r="H16" i="3"/>
  <c r="AC15" i="3"/>
  <c r="AB15" i="3"/>
  <c r="AD15" i="3" s="1"/>
  <c r="X15" i="3"/>
  <c r="W15" i="3"/>
  <c r="Y15" i="3" s="1"/>
  <c r="V15" i="3"/>
  <c r="P15" i="3"/>
  <c r="M15" i="3"/>
  <c r="L15" i="3"/>
  <c r="N15" i="3" s="1"/>
  <c r="D15" i="3" s="1"/>
  <c r="K15" i="3"/>
  <c r="O15" i="3" s="1"/>
  <c r="Q15" i="3" s="1"/>
  <c r="J15" i="3"/>
  <c r="I15" i="3"/>
  <c r="H15" i="3"/>
  <c r="AC14" i="3"/>
  <c r="AE14" i="3" s="1"/>
  <c r="AB14" i="3"/>
  <c r="AD14" i="3" s="1"/>
  <c r="X14" i="3"/>
  <c r="W14" i="3"/>
  <c r="Y14" i="3" s="1"/>
  <c r="V14" i="3"/>
  <c r="M14" i="3"/>
  <c r="L14" i="3"/>
  <c r="K14" i="3"/>
  <c r="P14" i="3" s="1"/>
  <c r="J14" i="3"/>
  <c r="I14" i="3"/>
  <c r="H14" i="3"/>
  <c r="AC13" i="3"/>
  <c r="AB13" i="3"/>
  <c r="AD13" i="3" s="1"/>
  <c r="X13" i="3"/>
  <c r="W13" i="3"/>
  <c r="Y13" i="3" s="1"/>
  <c r="V13" i="3"/>
  <c r="M13" i="3"/>
  <c r="L13" i="3"/>
  <c r="P13" i="3" s="1"/>
  <c r="K13" i="3"/>
  <c r="O13" i="3" s="1"/>
  <c r="Q13" i="3" s="1"/>
  <c r="J13" i="3"/>
  <c r="I13" i="3"/>
  <c r="H13" i="3"/>
  <c r="AC12" i="3"/>
  <c r="AE12" i="3" s="1"/>
  <c r="AB12" i="3"/>
  <c r="AD12" i="3" s="1"/>
  <c r="X12" i="3"/>
  <c r="W12" i="3"/>
  <c r="Y12" i="3" s="1"/>
  <c r="V12" i="3"/>
  <c r="M12" i="3"/>
  <c r="L12" i="3"/>
  <c r="K12" i="3"/>
  <c r="P12" i="3" s="1"/>
  <c r="J12" i="3"/>
  <c r="I12" i="3"/>
  <c r="H12" i="3"/>
  <c r="AC11" i="3"/>
  <c r="AB11" i="3"/>
  <c r="AD11" i="3" s="1"/>
  <c r="X11" i="3"/>
  <c r="W11" i="3"/>
  <c r="Y11" i="3" s="1"/>
  <c r="V11" i="3"/>
  <c r="M11" i="3"/>
  <c r="L11" i="3"/>
  <c r="P11" i="3" s="1"/>
  <c r="K11" i="3"/>
  <c r="O11" i="3" s="1"/>
  <c r="Q11" i="3" s="1"/>
  <c r="J11" i="3"/>
  <c r="I11" i="3"/>
  <c r="H11" i="3"/>
  <c r="AC10" i="3"/>
  <c r="AE10" i="3" s="1"/>
  <c r="AB10" i="3"/>
  <c r="AD10" i="3" s="1"/>
  <c r="X10" i="3"/>
  <c r="W10" i="3"/>
  <c r="Y10" i="3" s="1"/>
  <c r="V10" i="3"/>
  <c r="M10" i="3"/>
  <c r="L10" i="3"/>
  <c r="K10" i="3"/>
  <c r="P10" i="3" s="1"/>
  <c r="J10" i="3"/>
  <c r="I10" i="3"/>
  <c r="H10" i="3"/>
  <c r="AC9" i="3"/>
  <c r="AB9" i="3"/>
  <c r="AD9" i="3" s="1"/>
  <c r="X9" i="3"/>
  <c r="W9" i="3"/>
  <c r="Y9" i="3" s="1"/>
  <c r="V9" i="3"/>
  <c r="M9" i="3"/>
  <c r="L9" i="3"/>
  <c r="P9" i="3" s="1"/>
  <c r="K9" i="3"/>
  <c r="O9" i="3" s="1"/>
  <c r="Q9" i="3" s="1"/>
  <c r="J9" i="3"/>
  <c r="I9" i="3"/>
  <c r="H9" i="3"/>
  <c r="AC8" i="3"/>
  <c r="AE8" i="3" s="1"/>
  <c r="AB8" i="3"/>
  <c r="AD8" i="3" s="1"/>
  <c r="X8" i="3"/>
  <c r="W8" i="3"/>
  <c r="Y8" i="3" s="1"/>
  <c r="V8" i="3"/>
  <c r="M8" i="3"/>
  <c r="L8" i="3"/>
  <c r="K8" i="3"/>
  <c r="P8" i="3" s="1"/>
  <c r="J8" i="3"/>
  <c r="I8" i="3"/>
  <c r="H8" i="3"/>
  <c r="AC7" i="3"/>
  <c r="AB7" i="3"/>
  <c r="AD7" i="3" s="1"/>
  <c r="X7" i="3"/>
  <c r="W7" i="3"/>
  <c r="Y7" i="3" s="1"/>
  <c r="V7" i="3"/>
  <c r="M7" i="3"/>
  <c r="L7" i="3"/>
  <c r="P7" i="3" s="1"/>
  <c r="K7" i="3"/>
  <c r="O7" i="3" s="1"/>
  <c r="Q7" i="3" s="1"/>
  <c r="J7" i="3"/>
  <c r="I7" i="3"/>
  <c r="H7" i="3"/>
  <c r="AC6" i="3"/>
  <c r="AE6" i="3" s="1"/>
  <c r="AB6" i="3"/>
  <c r="AD6" i="3" s="1"/>
  <c r="X6" i="3"/>
  <c r="W6" i="3"/>
  <c r="Y6" i="3" s="1"/>
  <c r="V6" i="3"/>
  <c r="M6" i="3"/>
  <c r="L6" i="3"/>
  <c r="K6" i="3"/>
  <c r="P6" i="3" s="1"/>
  <c r="J6" i="3"/>
  <c r="I6" i="3"/>
  <c r="H6" i="3"/>
  <c r="AC5" i="3"/>
  <c r="AB5" i="3"/>
  <c r="AD5" i="3" s="1"/>
  <c r="X5" i="3"/>
  <c r="W5" i="3"/>
  <c r="Y5" i="3" s="1"/>
  <c r="V5" i="3"/>
  <c r="M5" i="3"/>
  <c r="L5" i="3"/>
  <c r="P5" i="3" s="1"/>
  <c r="K5" i="3"/>
  <c r="O5" i="3" s="1"/>
  <c r="Q5" i="3" s="1"/>
  <c r="J5" i="3"/>
  <c r="I5" i="3"/>
  <c r="H5" i="3"/>
  <c r="AC4" i="3"/>
  <c r="AE4" i="3" s="1"/>
  <c r="AB4" i="3"/>
  <c r="AD4" i="3" s="1"/>
  <c r="X4" i="3"/>
  <c r="W4" i="3"/>
  <c r="Y4" i="3" s="1"/>
  <c r="V4" i="3"/>
  <c r="M4" i="3"/>
  <c r="L4" i="3"/>
  <c r="K4" i="3"/>
  <c r="J4" i="3"/>
  <c r="I4" i="3"/>
  <c r="H4" i="3"/>
  <c r="AC3" i="3"/>
  <c r="AB3" i="3"/>
  <c r="AD3" i="3" s="1"/>
  <c r="X3" i="3"/>
  <c r="W3" i="3"/>
  <c r="Y3" i="3" s="1"/>
  <c r="V3" i="3"/>
  <c r="P3" i="3"/>
  <c r="M3" i="3"/>
  <c r="L3" i="3"/>
  <c r="N3" i="3" s="1"/>
  <c r="D3" i="3" s="1"/>
  <c r="K3" i="3"/>
  <c r="O3" i="3" s="1"/>
  <c r="Q3" i="3" s="1"/>
  <c r="J3" i="3"/>
  <c r="I3" i="3"/>
  <c r="H3" i="3"/>
  <c r="AC2" i="3"/>
  <c r="AB2" i="3"/>
  <c r="AD2" i="3" s="1"/>
  <c r="AE2" i="3" s="1"/>
  <c r="X2" i="3"/>
  <c r="W2" i="3"/>
  <c r="Y2" i="3" s="1"/>
  <c r="V2" i="3"/>
  <c r="O2" i="3"/>
  <c r="M2" i="3"/>
  <c r="L2" i="3"/>
  <c r="K2" i="3"/>
  <c r="J2" i="3"/>
  <c r="I2" i="3"/>
  <c r="H2" i="3"/>
  <c r="R23" i="4" l="1"/>
  <c r="P38" i="4"/>
  <c r="P40" i="4"/>
  <c r="AF38" i="4"/>
  <c r="Q38" i="4"/>
  <c r="Q40" i="4"/>
  <c r="R2" i="4"/>
  <c r="Q37" i="4"/>
  <c r="Q39" i="4"/>
  <c r="Z38" i="4"/>
  <c r="Z40" i="4"/>
  <c r="Z37" i="4"/>
  <c r="Z39" i="4"/>
  <c r="AE38" i="4"/>
  <c r="E23" i="4"/>
  <c r="O38" i="4"/>
  <c r="O40" i="4"/>
  <c r="E2" i="4"/>
  <c r="O37" i="4"/>
  <c r="O39" i="4"/>
  <c r="AF37" i="4"/>
  <c r="AF39" i="4"/>
  <c r="P37" i="4"/>
  <c r="P39" i="4"/>
  <c r="AE39" i="4"/>
  <c r="R10" i="4"/>
  <c r="R5" i="4"/>
  <c r="R26" i="4"/>
  <c r="R14" i="4"/>
  <c r="R32" i="4"/>
  <c r="R4" i="4"/>
  <c r="R21" i="4"/>
  <c r="R30" i="4"/>
  <c r="R13" i="4"/>
  <c r="R15" i="4"/>
  <c r="R6" i="4"/>
  <c r="R33" i="4"/>
  <c r="R35" i="4"/>
  <c r="R18" i="4"/>
  <c r="O41" i="4"/>
  <c r="E24" i="4"/>
  <c r="R3" i="4"/>
  <c r="R7" i="4"/>
  <c r="AE41" i="4"/>
  <c r="Q41" i="4"/>
  <c r="AF24" i="4"/>
  <c r="AF40" i="4" s="1"/>
  <c r="Z41" i="4"/>
  <c r="P41" i="4"/>
  <c r="R24" i="4"/>
  <c r="E3" i="4"/>
  <c r="P2" i="3"/>
  <c r="Q2" i="3" s="1"/>
  <c r="N2" i="3"/>
  <c r="D2" i="3" s="1"/>
  <c r="AE3" i="3"/>
  <c r="P4" i="3"/>
  <c r="N4" i="3"/>
  <c r="D4" i="3" s="1"/>
  <c r="O4" i="3"/>
  <c r="Q4" i="3" s="1"/>
  <c r="AE5" i="3"/>
  <c r="AE7" i="3"/>
  <c r="AE9" i="3"/>
  <c r="AE11" i="3"/>
  <c r="AE13" i="3"/>
  <c r="Q18" i="3"/>
  <c r="Q22" i="3"/>
  <c r="Q26" i="3"/>
  <c r="Q30" i="3"/>
  <c r="Q34" i="3"/>
  <c r="N5" i="3"/>
  <c r="D5" i="3" s="1"/>
  <c r="O6" i="3"/>
  <c r="Q6" i="3" s="1"/>
  <c r="N7" i="3"/>
  <c r="D7" i="3" s="1"/>
  <c r="O8" i="3"/>
  <c r="Q8" i="3" s="1"/>
  <c r="N9" i="3"/>
  <c r="D9" i="3" s="1"/>
  <c r="O10" i="3"/>
  <c r="Q10" i="3" s="1"/>
  <c r="N11" i="3"/>
  <c r="D11" i="3" s="1"/>
  <c r="O12" i="3"/>
  <c r="Q12" i="3" s="1"/>
  <c r="N13" i="3"/>
  <c r="D13" i="3" s="1"/>
  <c r="O14" i="3"/>
  <c r="Q14" i="3" s="1"/>
  <c r="N6" i="3"/>
  <c r="D6" i="3" s="1"/>
  <c r="N8" i="3"/>
  <c r="D8" i="3" s="1"/>
  <c r="N10" i="3"/>
  <c r="D10" i="3" s="1"/>
  <c r="N12" i="3"/>
  <c r="D12" i="3" s="1"/>
  <c r="N14" i="3"/>
  <c r="D14" i="3" s="1"/>
  <c r="AE15" i="3"/>
  <c r="P16" i="3"/>
  <c r="Q16" i="3" s="1"/>
  <c r="N16" i="3"/>
  <c r="D16" i="3" s="1"/>
  <c r="AE17" i="3"/>
  <c r="P18" i="3"/>
  <c r="N18" i="3"/>
  <c r="D18" i="3" s="1"/>
  <c r="AE19" i="3"/>
  <c r="P20" i="3"/>
  <c r="Q20" i="3" s="1"/>
  <c r="N20" i="3"/>
  <c r="D20" i="3" s="1"/>
  <c r="AE21" i="3"/>
  <c r="P22" i="3"/>
  <c r="N22" i="3"/>
  <c r="D22" i="3" s="1"/>
  <c r="AE23" i="3"/>
  <c r="P24" i="3"/>
  <c r="Q24" i="3" s="1"/>
  <c r="N24" i="3"/>
  <c r="D24" i="3" s="1"/>
  <c r="AE25" i="3"/>
  <c r="P26" i="3"/>
  <c r="N26" i="3"/>
  <c r="D26" i="3" s="1"/>
  <c r="AE27" i="3"/>
  <c r="P28" i="3"/>
  <c r="Q28" i="3" s="1"/>
  <c r="N28" i="3"/>
  <c r="D28" i="3" s="1"/>
  <c r="AE29" i="3"/>
  <c r="P30" i="3"/>
  <c r="N30" i="3"/>
  <c r="D30" i="3" s="1"/>
  <c r="AE31" i="3"/>
  <c r="P32" i="3"/>
  <c r="Q32" i="3" s="1"/>
  <c r="N32" i="3"/>
  <c r="D32" i="3" s="1"/>
  <c r="AE33" i="3"/>
  <c r="P34" i="3"/>
  <c r="N34" i="3"/>
  <c r="D34" i="3" s="1"/>
  <c r="AE35" i="3"/>
  <c r="N35" i="3"/>
  <c r="D35" i="3" s="1"/>
  <c r="P35" i="3"/>
  <c r="Q35" i="3" s="1"/>
  <c r="Y14" i="1"/>
  <c r="Y8" i="1"/>
  <c r="Y15" i="1"/>
  <c r="Y22" i="1"/>
  <c r="Y12" i="1"/>
  <c r="Y5" i="1"/>
  <c r="Y28" i="1"/>
  <c r="Y19" i="1"/>
  <c r="Y24" i="1"/>
  <c r="Y23" i="1"/>
  <c r="Y27" i="1"/>
  <c r="Y2" i="1"/>
  <c r="Y30" i="1"/>
  <c r="Y33" i="1"/>
  <c r="Y7" i="1"/>
  <c r="Y21" i="1"/>
  <c r="Y11" i="1"/>
  <c r="Y3" i="1"/>
  <c r="Y29" i="1"/>
  <c r="Y6" i="1"/>
  <c r="Y4" i="1"/>
  <c r="Y10" i="1"/>
  <c r="Y26" i="1"/>
  <c r="Y9" i="1"/>
  <c r="Y20" i="1"/>
  <c r="Y17" i="1"/>
  <c r="Y32" i="1"/>
  <c r="Y16" i="1"/>
  <c r="Y13" i="1"/>
  <c r="Y18" i="1"/>
  <c r="Y31" i="1"/>
  <c r="Y34" i="1"/>
  <c r="Y35" i="1"/>
  <c r="Y25" i="1"/>
  <c r="AD14" i="1"/>
  <c r="AD8" i="1"/>
  <c r="AF8" i="1" s="1"/>
  <c r="AD15" i="1"/>
  <c r="AD22" i="1"/>
  <c r="AF22" i="1" s="1"/>
  <c r="AD12" i="1"/>
  <c r="AD5" i="1"/>
  <c r="AF5" i="1" s="1"/>
  <c r="AD28" i="1"/>
  <c r="AD19" i="1"/>
  <c r="AF19" i="1" s="1"/>
  <c r="AD24" i="1"/>
  <c r="AD23" i="1"/>
  <c r="AD27" i="1"/>
  <c r="AD2" i="1"/>
  <c r="AD30" i="1"/>
  <c r="AD33" i="1"/>
  <c r="AF33" i="1" s="1"/>
  <c r="AD7" i="1"/>
  <c r="AD21" i="1"/>
  <c r="AF21" i="1" s="1"/>
  <c r="AD11" i="1"/>
  <c r="AD3" i="1"/>
  <c r="AF3" i="1" s="1"/>
  <c r="AD29" i="1"/>
  <c r="AD6" i="1"/>
  <c r="AF6" i="1" s="1"/>
  <c r="AD4" i="1"/>
  <c r="AD10" i="1"/>
  <c r="AF10" i="1" s="1"/>
  <c r="AD26" i="1"/>
  <c r="AD9" i="1"/>
  <c r="AF9" i="1" s="1"/>
  <c r="AD20" i="1"/>
  <c r="AD17" i="1"/>
  <c r="AF17" i="1" s="1"/>
  <c r="AD32" i="1"/>
  <c r="AD16" i="1"/>
  <c r="AF16" i="1" s="1"/>
  <c r="AD13" i="1"/>
  <c r="AD18" i="1"/>
  <c r="AF18" i="1" s="1"/>
  <c r="AD31" i="1"/>
  <c r="AD34" i="1"/>
  <c r="AF34" i="1" s="1"/>
  <c r="AD35" i="1"/>
  <c r="AD25" i="1"/>
  <c r="AF25" i="1" s="1"/>
  <c r="AC14" i="1"/>
  <c r="AE14" i="1" s="1"/>
  <c r="AC8" i="1"/>
  <c r="AE8" i="1" s="1"/>
  <c r="AC15" i="1"/>
  <c r="AE15" i="1" s="1"/>
  <c r="AC22" i="1"/>
  <c r="AE22" i="1" s="1"/>
  <c r="AC12" i="1"/>
  <c r="AE12" i="1" s="1"/>
  <c r="AC5" i="1"/>
  <c r="AE5" i="1" s="1"/>
  <c r="AC28" i="1"/>
  <c r="AE28" i="1" s="1"/>
  <c r="AC19" i="1"/>
  <c r="AE19" i="1" s="1"/>
  <c r="AC24" i="1"/>
  <c r="AE24" i="1" s="1"/>
  <c r="AC23" i="1"/>
  <c r="AC27" i="1"/>
  <c r="AE27" i="1" s="1"/>
  <c r="AC2" i="1"/>
  <c r="AC30" i="1"/>
  <c r="AE30" i="1" s="1"/>
  <c r="AC33" i="1"/>
  <c r="AE33" i="1" s="1"/>
  <c r="AC7" i="1"/>
  <c r="AE7" i="1" s="1"/>
  <c r="AC21" i="1"/>
  <c r="AE21" i="1" s="1"/>
  <c r="AC11" i="1"/>
  <c r="AE11" i="1" s="1"/>
  <c r="AC3" i="1"/>
  <c r="AE3" i="1" s="1"/>
  <c r="AC29" i="1"/>
  <c r="AE29" i="1" s="1"/>
  <c r="AC6" i="1"/>
  <c r="AE6" i="1" s="1"/>
  <c r="AC4" i="1"/>
  <c r="AE4" i="1" s="1"/>
  <c r="AC10" i="1"/>
  <c r="AE10" i="1" s="1"/>
  <c r="AC26" i="1"/>
  <c r="AE26" i="1" s="1"/>
  <c r="AC9" i="1"/>
  <c r="AE9" i="1" s="1"/>
  <c r="AC20" i="1"/>
  <c r="AE20" i="1" s="1"/>
  <c r="AC17" i="1"/>
  <c r="AE17" i="1" s="1"/>
  <c r="AC32" i="1"/>
  <c r="AE32" i="1" s="1"/>
  <c r="AC16" i="1"/>
  <c r="AE16" i="1" s="1"/>
  <c r="AC13" i="1"/>
  <c r="AE13" i="1" s="1"/>
  <c r="AC18" i="1"/>
  <c r="AE18" i="1" s="1"/>
  <c r="AC31" i="1"/>
  <c r="AE31" i="1" s="1"/>
  <c r="AC34" i="1"/>
  <c r="AE34" i="1" s="1"/>
  <c r="AC35" i="1"/>
  <c r="AE35" i="1" s="1"/>
  <c r="AC25" i="1"/>
  <c r="AE25" i="1" s="1"/>
  <c r="X14" i="1"/>
  <c r="Z14" i="1" s="1"/>
  <c r="X8" i="1"/>
  <c r="X15" i="1"/>
  <c r="Z15" i="1" s="1"/>
  <c r="X22" i="1"/>
  <c r="Z22" i="1" s="1"/>
  <c r="X12" i="1"/>
  <c r="Z12" i="1" s="1"/>
  <c r="X5" i="1"/>
  <c r="X28" i="1"/>
  <c r="Z28" i="1" s="1"/>
  <c r="X19" i="1"/>
  <c r="Z19" i="1" s="1"/>
  <c r="X24" i="1"/>
  <c r="Z24" i="1" s="1"/>
  <c r="X23" i="1"/>
  <c r="X27" i="1"/>
  <c r="Z27" i="1" s="1"/>
  <c r="X2" i="1"/>
  <c r="Z2" i="1" s="1"/>
  <c r="X30" i="1"/>
  <c r="Z30" i="1" s="1"/>
  <c r="X33" i="1"/>
  <c r="X7" i="1"/>
  <c r="Z7" i="1" s="1"/>
  <c r="X21" i="1"/>
  <c r="Z21" i="1" s="1"/>
  <c r="X11" i="1"/>
  <c r="Z11" i="1" s="1"/>
  <c r="X3" i="1"/>
  <c r="X29" i="1"/>
  <c r="Z29" i="1" s="1"/>
  <c r="X6" i="1"/>
  <c r="Z6" i="1" s="1"/>
  <c r="X4" i="1"/>
  <c r="Z4" i="1" s="1"/>
  <c r="X10" i="1"/>
  <c r="X26" i="1"/>
  <c r="Z26" i="1" s="1"/>
  <c r="X9" i="1"/>
  <c r="Z9" i="1" s="1"/>
  <c r="X20" i="1"/>
  <c r="Z20" i="1" s="1"/>
  <c r="X17" i="1"/>
  <c r="X32" i="1"/>
  <c r="Z32" i="1" s="1"/>
  <c r="X16" i="1"/>
  <c r="Z16" i="1" s="1"/>
  <c r="X13" i="1"/>
  <c r="Z13" i="1" s="1"/>
  <c r="X18" i="1"/>
  <c r="X31" i="1"/>
  <c r="Z31" i="1" s="1"/>
  <c r="X34" i="1"/>
  <c r="Z34" i="1" s="1"/>
  <c r="X35" i="1"/>
  <c r="Z35" i="1" s="1"/>
  <c r="X25" i="1"/>
  <c r="W14" i="1"/>
  <c r="W8" i="1"/>
  <c r="W15" i="1"/>
  <c r="W22" i="1"/>
  <c r="W12" i="1"/>
  <c r="W5" i="1"/>
  <c r="W28" i="1"/>
  <c r="W19" i="1"/>
  <c r="W24" i="1"/>
  <c r="W23" i="1"/>
  <c r="W27" i="1"/>
  <c r="W2" i="1"/>
  <c r="W30" i="1"/>
  <c r="W33" i="1"/>
  <c r="W7" i="1"/>
  <c r="W21" i="1"/>
  <c r="W11" i="1"/>
  <c r="W3" i="1"/>
  <c r="W29" i="1"/>
  <c r="W6" i="1"/>
  <c r="W4" i="1"/>
  <c r="W10" i="1"/>
  <c r="W26" i="1"/>
  <c r="W9" i="1"/>
  <c r="W20" i="1"/>
  <c r="W17" i="1"/>
  <c r="W32" i="1"/>
  <c r="W16" i="1"/>
  <c r="W13" i="1"/>
  <c r="W18" i="1"/>
  <c r="W31" i="1"/>
  <c r="W34" i="1"/>
  <c r="W35" i="1"/>
  <c r="W25" i="1"/>
  <c r="H14" i="1"/>
  <c r="I14" i="1"/>
  <c r="J14" i="1"/>
  <c r="H8" i="1"/>
  <c r="I8" i="1"/>
  <c r="J8" i="1"/>
  <c r="H15" i="1"/>
  <c r="I15" i="1"/>
  <c r="J15" i="1"/>
  <c r="H22" i="1"/>
  <c r="I22" i="1"/>
  <c r="J22" i="1"/>
  <c r="H12" i="1"/>
  <c r="I12" i="1"/>
  <c r="J12" i="1"/>
  <c r="H5" i="1"/>
  <c r="I5" i="1"/>
  <c r="J5" i="1"/>
  <c r="H28" i="1"/>
  <c r="I28" i="1"/>
  <c r="J28" i="1"/>
  <c r="H19" i="1"/>
  <c r="I19" i="1"/>
  <c r="J19" i="1"/>
  <c r="H24" i="1"/>
  <c r="I24" i="1"/>
  <c r="J24" i="1"/>
  <c r="H23" i="1"/>
  <c r="I23" i="1"/>
  <c r="J23" i="1"/>
  <c r="H27" i="1"/>
  <c r="I27" i="1"/>
  <c r="J27" i="1"/>
  <c r="H2" i="1"/>
  <c r="I2" i="1"/>
  <c r="J2" i="1"/>
  <c r="H30" i="1"/>
  <c r="I30" i="1"/>
  <c r="J30" i="1"/>
  <c r="H33" i="1"/>
  <c r="I33" i="1"/>
  <c r="J33" i="1"/>
  <c r="H7" i="1"/>
  <c r="I7" i="1"/>
  <c r="J7" i="1"/>
  <c r="H21" i="1"/>
  <c r="I21" i="1"/>
  <c r="J21" i="1"/>
  <c r="H11" i="1"/>
  <c r="I11" i="1"/>
  <c r="J11" i="1"/>
  <c r="H3" i="1"/>
  <c r="I3" i="1"/>
  <c r="J3" i="1"/>
  <c r="H29" i="1"/>
  <c r="I29" i="1"/>
  <c r="J29" i="1"/>
  <c r="H6" i="1"/>
  <c r="I6" i="1"/>
  <c r="J6" i="1"/>
  <c r="H4" i="1"/>
  <c r="I4" i="1"/>
  <c r="J4" i="1"/>
  <c r="H10" i="1"/>
  <c r="I10" i="1"/>
  <c r="J10" i="1"/>
  <c r="H26" i="1"/>
  <c r="I26" i="1"/>
  <c r="J26" i="1"/>
  <c r="H9" i="1"/>
  <c r="I9" i="1"/>
  <c r="J9" i="1"/>
  <c r="H20" i="1"/>
  <c r="I20" i="1"/>
  <c r="J20" i="1"/>
  <c r="H17" i="1"/>
  <c r="I17" i="1"/>
  <c r="J17" i="1"/>
  <c r="H32" i="1"/>
  <c r="I32" i="1"/>
  <c r="J32" i="1"/>
  <c r="H16" i="1"/>
  <c r="I16" i="1"/>
  <c r="J16" i="1"/>
  <c r="H13" i="1"/>
  <c r="I13" i="1"/>
  <c r="J13" i="1"/>
  <c r="H18" i="1"/>
  <c r="I18" i="1"/>
  <c r="J18" i="1"/>
  <c r="H31" i="1"/>
  <c r="I31" i="1"/>
  <c r="J31" i="1"/>
  <c r="H34" i="1"/>
  <c r="I34" i="1"/>
  <c r="J34" i="1"/>
  <c r="H35" i="1"/>
  <c r="I35" i="1"/>
  <c r="J35" i="1"/>
  <c r="I25" i="1"/>
  <c r="J25" i="1"/>
  <c r="H25" i="1"/>
  <c r="L14" i="1"/>
  <c r="M14" i="1"/>
  <c r="N14" i="1"/>
  <c r="L8" i="1"/>
  <c r="M8" i="1"/>
  <c r="Q8" i="1" s="1"/>
  <c r="N8" i="1"/>
  <c r="L15" i="1"/>
  <c r="M15" i="1"/>
  <c r="N15" i="1"/>
  <c r="L22" i="1"/>
  <c r="M22" i="1"/>
  <c r="O22" i="1" s="1"/>
  <c r="N22" i="1"/>
  <c r="L12" i="1"/>
  <c r="M12" i="1"/>
  <c r="N12" i="1"/>
  <c r="L5" i="1"/>
  <c r="M5" i="1"/>
  <c r="Q5" i="1" s="1"/>
  <c r="N5" i="1"/>
  <c r="L28" i="1"/>
  <c r="M28" i="1"/>
  <c r="N28" i="1"/>
  <c r="L19" i="1"/>
  <c r="M19" i="1"/>
  <c r="O19" i="1" s="1"/>
  <c r="N19" i="1"/>
  <c r="L24" i="1"/>
  <c r="M24" i="1"/>
  <c r="N24" i="1"/>
  <c r="L23" i="1"/>
  <c r="M23" i="1"/>
  <c r="N23" i="1"/>
  <c r="L27" i="1"/>
  <c r="M27" i="1"/>
  <c r="N27" i="1"/>
  <c r="L2" i="1"/>
  <c r="M2" i="1"/>
  <c r="N2" i="1"/>
  <c r="L30" i="1"/>
  <c r="M30" i="1"/>
  <c r="N30" i="1"/>
  <c r="L33" i="1"/>
  <c r="M33" i="1"/>
  <c r="Q33" i="1" s="1"/>
  <c r="N33" i="1"/>
  <c r="L7" i="1"/>
  <c r="M7" i="1"/>
  <c r="N7" i="1"/>
  <c r="L21" i="1"/>
  <c r="M21" i="1"/>
  <c r="O21" i="1" s="1"/>
  <c r="N21" i="1"/>
  <c r="L11" i="1"/>
  <c r="M11" i="1"/>
  <c r="N11" i="1"/>
  <c r="L3" i="1"/>
  <c r="M3" i="1"/>
  <c r="Q3" i="1" s="1"/>
  <c r="N3" i="1"/>
  <c r="L29" i="1"/>
  <c r="M29" i="1"/>
  <c r="N29" i="1"/>
  <c r="L6" i="1"/>
  <c r="M6" i="1"/>
  <c r="O6" i="1" s="1"/>
  <c r="N6" i="1"/>
  <c r="L4" i="1"/>
  <c r="M4" i="1"/>
  <c r="N4" i="1"/>
  <c r="L10" i="1"/>
  <c r="M10" i="1"/>
  <c r="Q10" i="1" s="1"/>
  <c r="N10" i="1"/>
  <c r="L26" i="1"/>
  <c r="M26" i="1"/>
  <c r="N26" i="1"/>
  <c r="L9" i="1"/>
  <c r="M9" i="1"/>
  <c r="O9" i="1" s="1"/>
  <c r="N9" i="1"/>
  <c r="L20" i="1"/>
  <c r="M20" i="1"/>
  <c r="N20" i="1"/>
  <c r="L17" i="1"/>
  <c r="M17" i="1"/>
  <c r="Q17" i="1" s="1"/>
  <c r="N17" i="1"/>
  <c r="L32" i="1"/>
  <c r="M32" i="1"/>
  <c r="N32" i="1"/>
  <c r="L16" i="1"/>
  <c r="M16" i="1"/>
  <c r="O16" i="1" s="1"/>
  <c r="N16" i="1"/>
  <c r="L13" i="1"/>
  <c r="M13" i="1"/>
  <c r="N13" i="1"/>
  <c r="L18" i="1"/>
  <c r="M18" i="1"/>
  <c r="Q18" i="1" s="1"/>
  <c r="N18" i="1"/>
  <c r="L31" i="1"/>
  <c r="M31" i="1"/>
  <c r="N31" i="1"/>
  <c r="L34" i="1"/>
  <c r="M34" i="1"/>
  <c r="O34" i="1" s="1"/>
  <c r="N34" i="1"/>
  <c r="L35" i="1"/>
  <c r="M35" i="1"/>
  <c r="N35" i="1"/>
  <c r="M25" i="1"/>
  <c r="N25" i="1"/>
  <c r="L25" i="1"/>
  <c r="O2" i="1" l="1"/>
  <c r="M37" i="1"/>
  <c r="M39" i="1"/>
  <c r="Q23" i="1"/>
  <c r="M38" i="1"/>
  <c r="M40" i="1"/>
  <c r="M41" i="1"/>
  <c r="K35" i="1"/>
  <c r="D35" i="1" s="1"/>
  <c r="K31" i="1"/>
  <c r="D31" i="1" s="1"/>
  <c r="K13" i="1"/>
  <c r="D13" i="1" s="1"/>
  <c r="K32" i="1"/>
  <c r="D32" i="1" s="1"/>
  <c r="K20" i="1"/>
  <c r="D20" i="1" s="1"/>
  <c r="K26" i="1"/>
  <c r="D26" i="1" s="1"/>
  <c r="K4" i="1"/>
  <c r="D4" i="1" s="1"/>
  <c r="K29" i="1"/>
  <c r="D29" i="1" s="1"/>
  <c r="K11" i="1"/>
  <c r="D11" i="1" s="1"/>
  <c r="K7" i="1"/>
  <c r="D7" i="1" s="1"/>
  <c r="K30" i="1"/>
  <c r="D30" i="1" s="1"/>
  <c r="I37" i="1"/>
  <c r="I39" i="1"/>
  <c r="K27" i="1"/>
  <c r="D27" i="1" s="1"/>
  <c r="I41" i="1"/>
  <c r="I38" i="1"/>
  <c r="I40" i="1"/>
  <c r="K24" i="1"/>
  <c r="D24" i="1" s="1"/>
  <c r="K28" i="1"/>
  <c r="D28" i="1" s="1"/>
  <c r="K12" i="1"/>
  <c r="D12" i="1" s="1"/>
  <c r="K15" i="1"/>
  <c r="D15" i="1" s="1"/>
  <c r="K14" i="1"/>
  <c r="D14" i="1" s="1"/>
  <c r="N37" i="1"/>
  <c r="N39" i="1"/>
  <c r="L37" i="1"/>
  <c r="L39" i="1"/>
  <c r="N41" i="1"/>
  <c r="N38" i="1"/>
  <c r="N40" i="1"/>
  <c r="L41" i="1"/>
  <c r="L38" i="1"/>
  <c r="L40" i="1"/>
  <c r="K25" i="1"/>
  <c r="D25" i="1" s="1"/>
  <c r="K34" i="1"/>
  <c r="D34" i="1" s="1"/>
  <c r="K18" i="1"/>
  <c r="D18" i="1" s="1"/>
  <c r="K16" i="1"/>
  <c r="D16" i="1" s="1"/>
  <c r="K17" i="1"/>
  <c r="D17" i="1" s="1"/>
  <c r="K9" i="1"/>
  <c r="D9" i="1" s="1"/>
  <c r="K10" i="1"/>
  <c r="D10" i="1" s="1"/>
  <c r="K6" i="1"/>
  <c r="D6" i="1" s="1"/>
  <c r="K3" i="1"/>
  <c r="D3" i="1" s="1"/>
  <c r="K21" i="1"/>
  <c r="D21" i="1" s="1"/>
  <c r="K33" i="1"/>
  <c r="D33" i="1" s="1"/>
  <c r="J37" i="1"/>
  <c r="J39" i="1"/>
  <c r="K2" i="1"/>
  <c r="H37" i="1"/>
  <c r="H39" i="1"/>
  <c r="J38" i="1"/>
  <c r="J40" i="1"/>
  <c r="J41" i="1"/>
  <c r="K23" i="1"/>
  <c r="H38" i="1"/>
  <c r="H40" i="1"/>
  <c r="H41" i="1"/>
  <c r="K19" i="1"/>
  <c r="D19" i="1" s="1"/>
  <c r="K5" i="1"/>
  <c r="D5" i="1" s="1"/>
  <c r="K22" i="1"/>
  <c r="D22" i="1" s="1"/>
  <c r="K8" i="1"/>
  <c r="D8" i="1" s="1"/>
  <c r="W37" i="1"/>
  <c r="W39" i="1"/>
  <c r="W38" i="1"/>
  <c r="W40" i="1"/>
  <c r="W41" i="1"/>
  <c r="X37" i="1"/>
  <c r="X39" i="1"/>
  <c r="X41" i="1"/>
  <c r="X38" i="1"/>
  <c r="X40" i="1"/>
  <c r="AE2" i="1"/>
  <c r="AC37" i="1"/>
  <c r="AC39" i="1"/>
  <c r="AE23" i="1"/>
  <c r="AC38" i="1"/>
  <c r="AC40" i="1"/>
  <c r="AC41" i="1"/>
  <c r="AD37" i="1"/>
  <c r="AD39" i="1"/>
  <c r="AD41" i="1"/>
  <c r="AD38" i="1"/>
  <c r="AD40" i="1"/>
  <c r="Z25" i="1"/>
  <c r="Z18" i="1"/>
  <c r="Z17" i="1"/>
  <c r="Z10" i="1"/>
  <c r="Z3" i="1"/>
  <c r="Z37" i="1" s="1"/>
  <c r="Z33" i="1"/>
  <c r="Y37" i="1"/>
  <c r="Y39" i="1"/>
  <c r="Z23" i="1"/>
  <c r="Y38" i="1"/>
  <c r="Y40" i="1"/>
  <c r="Y41" i="1"/>
  <c r="Z5" i="1"/>
  <c r="Z8" i="1"/>
  <c r="AF23" i="1"/>
  <c r="E38" i="4"/>
  <c r="E40" i="4"/>
  <c r="R37" i="4"/>
  <c r="R39" i="4"/>
  <c r="E37" i="4"/>
  <c r="E39" i="4"/>
  <c r="R38" i="4"/>
  <c r="R40" i="4"/>
  <c r="AF41" i="4"/>
  <c r="E41" i="4"/>
  <c r="R41" i="4"/>
  <c r="Q35" i="1"/>
  <c r="O35" i="1"/>
  <c r="Q31" i="1"/>
  <c r="O31" i="1"/>
  <c r="Q13" i="1"/>
  <c r="O13" i="1"/>
  <c r="Q32" i="1"/>
  <c r="O32" i="1"/>
  <c r="Q20" i="1"/>
  <c r="O20" i="1"/>
  <c r="Q26" i="1"/>
  <c r="O26" i="1"/>
  <c r="Q4" i="1"/>
  <c r="O4" i="1"/>
  <c r="Q29" i="1"/>
  <c r="O29" i="1"/>
  <c r="Q11" i="1"/>
  <c r="O11" i="1"/>
  <c r="Q7" i="1"/>
  <c r="O7" i="1"/>
  <c r="Q30" i="1"/>
  <c r="O30" i="1"/>
  <c r="Q27" i="1"/>
  <c r="O27" i="1"/>
  <c r="Q24" i="1"/>
  <c r="O24" i="1"/>
  <c r="Q28" i="1"/>
  <c r="O28" i="1"/>
  <c r="Q12" i="1"/>
  <c r="O12" i="1"/>
  <c r="Q15" i="1"/>
  <c r="O15" i="1"/>
  <c r="Q14" i="1"/>
  <c r="O14" i="1"/>
  <c r="O18" i="1"/>
  <c r="O17" i="1"/>
  <c r="O10" i="1"/>
  <c r="O3" i="1"/>
  <c r="O33" i="1"/>
  <c r="O23" i="1"/>
  <c r="O5" i="1"/>
  <c r="O8" i="1"/>
  <c r="P31" i="1"/>
  <c r="R31" i="1" s="1"/>
  <c r="P32" i="1"/>
  <c r="R32" i="1" s="1"/>
  <c r="P26" i="1"/>
  <c r="R26" i="1" s="1"/>
  <c r="P29" i="1"/>
  <c r="R29" i="1" s="1"/>
  <c r="P7" i="1"/>
  <c r="R7" i="1" s="1"/>
  <c r="P27" i="1"/>
  <c r="R27" i="1" s="1"/>
  <c r="P28" i="1"/>
  <c r="R28" i="1" s="1"/>
  <c r="P15" i="1"/>
  <c r="R15" i="1" s="1"/>
  <c r="Q34" i="1"/>
  <c r="P18" i="1"/>
  <c r="R18" i="1" s="1"/>
  <c r="Q16" i="1"/>
  <c r="P17" i="1"/>
  <c r="R17" i="1" s="1"/>
  <c r="Q9" i="1"/>
  <c r="P10" i="1"/>
  <c r="R10" i="1" s="1"/>
  <c r="Q6" i="1"/>
  <c r="P3" i="1"/>
  <c r="R3" i="1" s="1"/>
  <c r="Q21" i="1"/>
  <c r="P33" i="1"/>
  <c r="R33" i="1" s="1"/>
  <c r="Q2" i="1"/>
  <c r="P23" i="1"/>
  <c r="Q19" i="1"/>
  <c r="P5" i="1"/>
  <c r="R5" i="1" s="1"/>
  <c r="Q22" i="1"/>
  <c r="P8" i="1"/>
  <c r="R8" i="1" s="1"/>
  <c r="P35" i="1"/>
  <c r="R35" i="1" s="1"/>
  <c r="P13" i="1"/>
  <c r="R13" i="1" s="1"/>
  <c r="P20" i="1"/>
  <c r="R20" i="1" s="1"/>
  <c r="P4" i="1"/>
  <c r="R4" i="1" s="1"/>
  <c r="P11" i="1"/>
  <c r="R11" i="1" s="1"/>
  <c r="P30" i="1"/>
  <c r="R30" i="1" s="1"/>
  <c r="P24" i="1"/>
  <c r="R24" i="1" s="1"/>
  <c r="P12" i="1"/>
  <c r="R12" i="1" s="1"/>
  <c r="P14" i="1"/>
  <c r="R14" i="1" s="1"/>
  <c r="AF35" i="1"/>
  <c r="AF31" i="1"/>
  <c r="AF13" i="1"/>
  <c r="AF32" i="1"/>
  <c r="AF20" i="1"/>
  <c r="AF26" i="1"/>
  <c r="AF4" i="1"/>
  <c r="AF29" i="1"/>
  <c r="AF11" i="1"/>
  <c r="AF7" i="1"/>
  <c r="AF30" i="1"/>
  <c r="AF27" i="1"/>
  <c r="AF24" i="1"/>
  <c r="AF28" i="1"/>
  <c r="AF12" i="1"/>
  <c r="AF15" i="1"/>
  <c r="AF14" i="1"/>
  <c r="Q25" i="1"/>
  <c r="P34" i="1"/>
  <c r="R34" i="1" s="1"/>
  <c r="P16" i="1"/>
  <c r="R16" i="1" s="1"/>
  <c r="P9" i="1"/>
  <c r="R9" i="1" s="1"/>
  <c r="P6" i="1"/>
  <c r="R6" i="1" s="1"/>
  <c r="P21" i="1"/>
  <c r="R21" i="1" s="1"/>
  <c r="P2" i="1"/>
  <c r="P19" i="1"/>
  <c r="R19" i="1" s="1"/>
  <c r="P22" i="1"/>
  <c r="R22" i="1" s="1"/>
  <c r="O25" i="1"/>
  <c r="P25" i="1"/>
  <c r="R25" i="1" s="1"/>
  <c r="R23" i="1" l="1"/>
  <c r="P41" i="1"/>
  <c r="P38" i="1"/>
  <c r="P40" i="1"/>
  <c r="R2" i="1"/>
  <c r="P37" i="1"/>
  <c r="P39" i="1"/>
  <c r="Q37" i="1"/>
  <c r="Q39" i="1"/>
  <c r="AF38" i="1"/>
  <c r="AF40" i="1"/>
  <c r="Z41" i="1"/>
  <c r="Z38" i="1"/>
  <c r="Z40" i="1"/>
  <c r="AE37" i="1"/>
  <c r="AE39" i="1"/>
  <c r="D23" i="1"/>
  <c r="K41" i="1"/>
  <c r="K38" i="1"/>
  <c r="K40" i="1"/>
  <c r="K37" i="1"/>
  <c r="K39" i="1"/>
  <c r="D2" i="1"/>
  <c r="O37" i="1"/>
  <c r="O39" i="1"/>
  <c r="Z39" i="1"/>
  <c r="O38" i="1"/>
  <c r="O40" i="1"/>
  <c r="O41" i="1"/>
  <c r="AE38" i="1"/>
  <c r="AE40" i="1"/>
  <c r="AE41" i="1"/>
  <c r="Q38" i="1"/>
  <c r="Q40" i="1"/>
  <c r="Q41" i="1"/>
  <c r="AF2" i="1"/>
  <c r="AF41" i="1" s="1"/>
  <c r="D37" i="1" l="1"/>
  <c r="D39" i="1"/>
  <c r="D38" i="1"/>
  <c r="D40" i="1"/>
  <c r="D41" i="1"/>
  <c r="AF37" i="1"/>
  <c r="AF39" i="1"/>
  <c r="R37" i="1"/>
  <c r="R39" i="1"/>
  <c r="R41" i="1"/>
  <c r="R38" i="1"/>
  <c r="R40" i="1"/>
</calcChain>
</file>

<file path=xl/sharedStrings.xml><?xml version="1.0" encoding="utf-8"?>
<sst xmlns="http://schemas.openxmlformats.org/spreadsheetml/2006/main" count="87" uniqueCount="32">
  <si>
    <t>Marble</t>
  </si>
  <si>
    <t>Reference</t>
  </si>
  <si>
    <t>L</t>
  </si>
  <si>
    <t>H</t>
  </si>
  <si>
    <t>Diag</t>
  </si>
  <si>
    <t>Converted to Area (mm^2)</t>
  </si>
  <si>
    <t>Average Area</t>
  </si>
  <si>
    <t>MAX</t>
  </si>
  <si>
    <t>MIN</t>
  </si>
  <si>
    <t>MAX/MIN</t>
  </si>
  <si>
    <t>Radius (mm)</t>
  </si>
  <si>
    <t>Place</t>
  </si>
  <si>
    <t>WT (g)</t>
  </si>
  <si>
    <t>Density</t>
  </si>
  <si>
    <t>Spd-1</t>
  </si>
  <si>
    <t>Spd-2</t>
  </si>
  <si>
    <t>Spd-3</t>
  </si>
  <si>
    <t>Spd-4</t>
  </si>
  <si>
    <t>Spd-Ave</t>
  </si>
  <si>
    <t>Spd-Best</t>
  </si>
  <si>
    <t>Spiral-1</t>
  </si>
  <si>
    <t>Spiral-2</t>
  </si>
  <si>
    <t>Spiral-Ave</t>
  </si>
  <si>
    <t>Spiral-Best</t>
  </si>
  <si>
    <t>Spiral-Worst</t>
  </si>
  <si>
    <t>Spd-Worst</t>
  </si>
  <si>
    <t>Spd-Consist</t>
  </si>
  <si>
    <t>Spiral-Consist</t>
  </si>
  <si>
    <t>Small1</t>
  </si>
  <si>
    <t>Small2</t>
  </si>
  <si>
    <t>Marble #</t>
  </si>
  <si>
    <t>diameter (mm)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</si>
</sst>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6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66" fontId="1" fillId="0" borderId="0" xfId="0" applyNumberFormat="1" applyFont="1" applyAlignment="1">
      <alignment horizontal="center"/>
    </xf>
    <xf numFmtId="166" fontId="0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058747748181174E-2"/>
          <c:y val="7.407407407407407E-2"/>
          <c:w val="0.87410961613505034"/>
          <c:h val="0.8416746864975212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0.51789195100612428"/>
                  <c:y val="-0.1834120734908136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Best12vWorst12!$B$2:$B$33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xVal>
          <c:yVal>
            <c:numRef>
              <c:f>Best12vWorst12!$AF$2:$AF$33</c:f>
              <c:numCache>
                <c:formatCode>0.00</c:formatCode>
                <c:ptCount val="32"/>
                <c:pt idx="0">
                  <c:v>1.0005151983513654</c:v>
                </c:pt>
                <c:pt idx="1">
                  <c:v>1.1411096548711228</c:v>
                </c:pt>
                <c:pt idx="2">
                  <c:v>1.0598626104023552</c:v>
                </c:pt>
                <c:pt idx="3">
                  <c:v>1.0190403655750191</c:v>
                </c:pt>
                <c:pt idx="4">
                  <c:v>1.0188814961337889</c:v>
                </c:pt>
                <c:pt idx="5">
                  <c:v>1.0091858037578287</c:v>
                </c:pt>
                <c:pt idx="6">
                  <c:v>1.0163308589607634</c:v>
                </c:pt>
                <c:pt idx="7">
                  <c:v>1.0089285714285714</c:v>
                </c:pt>
                <c:pt idx="8">
                  <c:v>1.0170366546205474</c:v>
                </c:pt>
                <c:pt idx="9">
                  <c:v>1.0798286604361371</c:v>
                </c:pt>
                <c:pt idx="10">
                  <c:v>1.0142450142450143</c:v>
                </c:pt>
                <c:pt idx="11">
                  <c:v>1.0110367287859598</c:v>
                </c:pt>
                <c:pt idx="12">
                  <c:v>1.098360655737705</c:v>
                </c:pt>
                <c:pt idx="13">
                  <c:v>1.0098074827460952</c:v>
                </c:pt>
                <c:pt idx="14">
                  <c:v>1.1432332806740391</c:v>
                </c:pt>
                <c:pt idx="15">
                  <c:v>1.1104356636271531</c:v>
                </c:pt>
                <c:pt idx="16">
                  <c:v>1.0646271510516252</c:v>
                </c:pt>
                <c:pt idx="17">
                  <c:v>1.0041946308724832</c:v>
                </c:pt>
                <c:pt idx="18">
                  <c:v>1.0451770451770452</c:v>
                </c:pt>
                <c:pt idx="19">
                  <c:v>1.0352313167259786</c:v>
                </c:pt>
                <c:pt idx="20">
                  <c:v>1.0183992640294388</c:v>
                </c:pt>
                <c:pt idx="21">
                  <c:v>1.0358937544867193</c:v>
                </c:pt>
                <c:pt idx="22">
                  <c:v>1.004059040590406</c:v>
                </c:pt>
                <c:pt idx="23">
                  <c:v>1.019160211985324</c:v>
                </c:pt>
                <c:pt idx="24">
                  <c:v>1.0569491525423729</c:v>
                </c:pt>
                <c:pt idx="25">
                  <c:v>1.0251617541337168</c:v>
                </c:pt>
                <c:pt idx="26">
                  <c:v>1.0124679134580126</c:v>
                </c:pt>
                <c:pt idx="27">
                  <c:v>1.0170575692963753</c:v>
                </c:pt>
                <c:pt idx="28">
                  <c:v>1.0075414781297134</c:v>
                </c:pt>
                <c:pt idx="29">
                  <c:v>1.0069852941176471</c:v>
                </c:pt>
                <c:pt idx="30">
                  <c:v>1.06496199032481</c:v>
                </c:pt>
                <c:pt idx="31">
                  <c:v>1.0147083126755909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15-4A6D-A6FA-7A23CAF77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827328"/>
        <c:axId val="626828576"/>
      </c:scatterChart>
      <c:valAx>
        <c:axId val="626827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828576"/>
        <c:crosses val="autoZero"/>
        <c:crossBetween val="midCat"/>
      </c:valAx>
      <c:valAx>
        <c:axId val="62682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8273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0.5100990813648294"/>
                  <c:y val="-0.3070202682997958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Raw_Data!$B$2:$B$32</c:f>
              <c:numCache>
                <c:formatCode>General</c:formatCode>
                <c:ptCount val="31"/>
                <c:pt idx="0">
                  <c:v>24</c:v>
                </c:pt>
                <c:pt idx="1">
                  <c:v>13</c:v>
                </c:pt>
                <c:pt idx="2">
                  <c:v>7</c:v>
                </c:pt>
                <c:pt idx="3">
                  <c:v>14</c:v>
                </c:pt>
                <c:pt idx="4">
                  <c:v>21</c:v>
                </c:pt>
                <c:pt idx="5">
                  <c:v>11</c:v>
                </c:pt>
                <c:pt idx="6">
                  <c:v>4</c:v>
                </c:pt>
                <c:pt idx="7">
                  <c:v>27</c:v>
                </c:pt>
                <c:pt idx="8">
                  <c:v>18</c:v>
                </c:pt>
                <c:pt idx="9">
                  <c:v>23</c:v>
                </c:pt>
                <c:pt idx="10">
                  <c:v>22</c:v>
                </c:pt>
                <c:pt idx="11">
                  <c:v>26</c:v>
                </c:pt>
                <c:pt idx="12">
                  <c:v>1</c:v>
                </c:pt>
                <c:pt idx="13">
                  <c:v>29</c:v>
                </c:pt>
                <c:pt idx="14">
                  <c:v>32</c:v>
                </c:pt>
                <c:pt idx="15">
                  <c:v>6</c:v>
                </c:pt>
                <c:pt idx="16">
                  <c:v>20</c:v>
                </c:pt>
                <c:pt idx="17">
                  <c:v>10</c:v>
                </c:pt>
                <c:pt idx="18">
                  <c:v>2</c:v>
                </c:pt>
                <c:pt idx="19">
                  <c:v>28</c:v>
                </c:pt>
                <c:pt idx="20">
                  <c:v>5</c:v>
                </c:pt>
                <c:pt idx="21">
                  <c:v>3</c:v>
                </c:pt>
                <c:pt idx="22">
                  <c:v>9</c:v>
                </c:pt>
                <c:pt idx="23">
                  <c:v>25</c:v>
                </c:pt>
                <c:pt idx="24">
                  <c:v>8</c:v>
                </c:pt>
                <c:pt idx="25">
                  <c:v>19</c:v>
                </c:pt>
                <c:pt idx="26">
                  <c:v>16</c:v>
                </c:pt>
                <c:pt idx="27">
                  <c:v>31</c:v>
                </c:pt>
                <c:pt idx="28">
                  <c:v>15</c:v>
                </c:pt>
                <c:pt idx="29">
                  <c:v>12</c:v>
                </c:pt>
                <c:pt idx="30">
                  <c:v>17</c:v>
                </c:pt>
              </c:numCache>
            </c:numRef>
          </c:xVal>
          <c:yVal>
            <c:numRef>
              <c:f>Raw_Data!$V$2:$V$35</c:f>
              <c:numCache>
                <c:formatCode>0.0</c:formatCode>
                <c:ptCount val="34"/>
                <c:pt idx="0">
                  <c:v>6.4424999999999999</c:v>
                </c:pt>
                <c:pt idx="1">
                  <c:v>6.3224999999999998</c:v>
                </c:pt>
                <c:pt idx="2">
                  <c:v>6.25</c:v>
                </c:pt>
                <c:pt idx="3">
                  <c:v>6.0649999999999995</c:v>
                </c:pt>
                <c:pt idx="4">
                  <c:v>6.0750000000000002</c:v>
                </c:pt>
                <c:pt idx="5">
                  <c:v>6.0624999999999991</c:v>
                </c:pt>
                <c:pt idx="6">
                  <c:v>5.66</c:v>
                </c:pt>
                <c:pt idx="7">
                  <c:v>6.34</c:v>
                </c:pt>
                <c:pt idx="8">
                  <c:v>5.9824999999999999</c:v>
                </c:pt>
                <c:pt idx="9">
                  <c:v>6.2074999999999996</c:v>
                </c:pt>
                <c:pt idx="10">
                  <c:v>6.0424999999999995</c:v>
                </c:pt>
                <c:pt idx="11">
                  <c:v>6.17</c:v>
                </c:pt>
                <c:pt idx="12">
                  <c:v>5.9624999999999995</c:v>
                </c:pt>
                <c:pt idx="13">
                  <c:v>6.0425000000000004</c:v>
                </c:pt>
                <c:pt idx="14">
                  <c:v>6.375</c:v>
                </c:pt>
                <c:pt idx="15">
                  <c:v>6.21</c:v>
                </c:pt>
                <c:pt idx="16">
                  <c:v>6.2524999999999995</c:v>
                </c:pt>
                <c:pt idx="17">
                  <c:v>6.0925000000000002</c:v>
                </c:pt>
                <c:pt idx="18">
                  <c:v>6.2774999999999999</c:v>
                </c:pt>
                <c:pt idx="19">
                  <c:v>6.2875000000000005</c:v>
                </c:pt>
                <c:pt idx="20">
                  <c:v>6.0324999999999998</c:v>
                </c:pt>
                <c:pt idx="21">
                  <c:v>5.9824999999999999</c:v>
                </c:pt>
                <c:pt idx="22">
                  <c:v>6.0325000000000006</c:v>
                </c:pt>
                <c:pt idx="23">
                  <c:v>6.0074999999999994</c:v>
                </c:pt>
                <c:pt idx="24">
                  <c:v>6.125</c:v>
                </c:pt>
                <c:pt idx="25">
                  <c:v>5.6825000000000001</c:v>
                </c:pt>
                <c:pt idx="26">
                  <c:v>6.0075000000000003</c:v>
                </c:pt>
                <c:pt idx="27">
                  <c:v>6.0775000000000006</c:v>
                </c:pt>
                <c:pt idx="28">
                  <c:v>6.1150000000000002</c:v>
                </c:pt>
                <c:pt idx="29">
                  <c:v>5.9624999999999995</c:v>
                </c:pt>
                <c:pt idx="30">
                  <c:v>6.0299999999999994</c:v>
                </c:pt>
                <c:pt idx="31">
                  <c:v>5.8925000000000001</c:v>
                </c:pt>
                <c:pt idx="32">
                  <c:v>5.8975</c:v>
                </c:pt>
                <c:pt idx="33">
                  <c:v>5.5549999999999997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5A-497F-9698-EA71F31F5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826912"/>
        <c:axId val="626828160"/>
      </c:scatterChart>
      <c:valAx>
        <c:axId val="626826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828160"/>
        <c:crosses val="autoZero"/>
        <c:crossBetween val="midCat"/>
      </c:valAx>
      <c:valAx>
        <c:axId val="62682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8269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0.51789195100612428"/>
                  <c:y val="-0.1834120734908136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Raw_Data!$B$2:$B$33</c:f>
              <c:numCache>
                <c:formatCode>General</c:formatCode>
                <c:ptCount val="32"/>
                <c:pt idx="0">
                  <c:v>24</c:v>
                </c:pt>
                <c:pt idx="1">
                  <c:v>13</c:v>
                </c:pt>
                <c:pt idx="2">
                  <c:v>7</c:v>
                </c:pt>
                <c:pt idx="3">
                  <c:v>14</c:v>
                </c:pt>
                <c:pt idx="4">
                  <c:v>21</c:v>
                </c:pt>
                <c:pt idx="5">
                  <c:v>11</c:v>
                </c:pt>
                <c:pt idx="6">
                  <c:v>4</c:v>
                </c:pt>
                <c:pt idx="7">
                  <c:v>27</c:v>
                </c:pt>
                <c:pt idx="8">
                  <c:v>18</c:v>
                </c:pt>
                <c:pt idx="9">
                  <c:v>23</c:v>
                </c:pt>
                <c:pt idx="10">
                  <c:v>22</c:v>
                </c:pt>
                <c:pt idx="11">
                  <c:v>26</c:v>
                </c:pt>
                <c:pt idx="12">
                  <c:v>1</c:v>
                </c:pt>
                <c:pt idx="13">
                  <c:v>29</c:v>
                </c:pt>
                <c:pt idx="14">
                  <c:v>32</c:v>
                </c:pt>
                <c:pt idx="15">
                  <c:v>6</c:v>
                </c:pt>
                <c:pt idx="16">
                  <c:v>20</c:v>
                </c:pt>
                <c:pt idx="17">
                  <c:v>10</c:v>
                </c:pt>
                <c:pt idx="18">
                  <c:v>2</c:v>
                </c:pt>
                <c:pt idx="19">
                  <c:v>28</c:v>
                </c:pt>
                <c:pt idx="20">
                  <c:v>5</c:v>
                </c:pt>
                <c:pt idx="21">
                  <c:v>3</c:v>
                </c:pt>
                <c:pt idx="22">
                  <c:v>9</c:v>
                </c:pt>
                <c:pt idx="23">
                  <c:v>25</c:v>
                </c:pt>
                <c:pt idx="24">
                  <c:v>8</c:v>
                </c:pt>
                <c:pt idx="25">
                  <c:v>19</c:v>
                </c:pt>
                <c:pt idx="26">
                  <c:v>16</c:v>
                </c:pt>
                <c:pt idx="27">
                  <c:v>31</c:v>
                </c:pt>
                <c:pt idx="28">
                  <c:v>15</c:v>
                </c:pt>
                <c:pt idx="29">
                  <c:v>12</c:v>
                </c:pt>
                <c:pt idx="30">
                  <c:v>17</c:v>
                </c:pt>
                <c:pt idx="31">
                  <c:v>30</c:v>
                </c:pt>
              </c:numCache>
            </c:numRef>
          </c:xVal>
          <c:yVal>
            <c:numRef>
              <c:f>Raw_Data!$AE$2:$AE$33</c:f>
              <c:numCache>
                <c:formatCode>0.00</c:formatCode>
                <c:ptCount val="32"/>
                <c:pt idx="0">
                  <c:v>1.019160211985324</c:v>
                </c:pt>
                <c:pt idx="1">
                  <c:v>1.098360655737705</c:v>
                </c:pt>
                <c:pt idx="2">
                  <c:v>1.0163308589607634</c:v>
                </c:pt>
                <c:pt idx="3">
                  <c:v>1.0098074827460952</c:v>
                </c:pt>
                <c:pt idx="4">
                  <c:v>1.0183992640294388</c:v>
                </c:pt>
                <c:pt idx="5">
                  <c:v>1.0142450142450143</c:v>
                </c:pt>
                <c:pt idx="6">
                  <c:v>1.0190403655750191</c:v>
                </c:pt>
                <c:pt idx="7">
                  <c:v>1.0124679134580126</c:v>
                </c:pt>
                <c:pt idx="8">
                  <c:v>1.0041946308724832</c:v>
                </c:pt>
                <c:pt idx="9">
                  <c:v>1.004059040590406</c:v>
                </c:pt>
                <c:pt idx="10">
                  <c:v>1.0358937544867193</c:v>
                </c:pt>
                <c:pt idx="11">
                  <c:v>1.0251617541337168</c:v>
                </c:pt>
                <c:pt idx="12">
                  <c:v>1.0005151983513654</c:v>
                </c:pt>
                <c:pt idx="13">
                  <c:v>1.0075414781297134</c:v>
                </c:pt>
                <c:pt idx="14">
                  <c:v>1.0147083126755909</c:v>
                </c:pt>
                <c:pt idx="15">
                  <c:v>1.0091858037578287</c:v>
                </c:pt>
                <c:pt idx="16">
                  <c:v>1.0352313167259786</c:v>
                </c:pt>
                <c:pt idx="17">
                  <c:v>1.0798286604361371</c:v>
                </c:pt>
                <c:pt idx="18">
                  <c:v>1.1411096548711228</c:v>
                </c:pt>
                <c:pt idx="19">
                  <c:v>1.0170575692963753</c:v>
                </c:pt>
                <c:pt idx="20">
                  <c:v>1.0188814961337889</c:v>
                </c:pt>
                <c:pt idx="21">
                  <c:v>1.0598626104023552</c:v>
                </c:pt>
                <c:pt idx="22">
                  <c:v>1.0170366546205474</c:v>
                </c:pt>
                <c:pt idx="23">
                  <c:v>1.0569491525423729</c:v>
                </c:pt>
                <c:pt idx="24">
                  <c:v>1.0089285714285714</c:v>
                </c:pt>
                <c:pt idx="25">
                  <c:v>1.0451770451770452</c:v>
                </c:pt>
                <c:pt idx="26">
                  <c:v>1.1104356636271531</c:v>
                </c:pt>
                <c:pt idx="27">
                  <c:v>1.06496199032481</c:v>
                </c:pt>
                <c:pt idx="28">
                  <c:v>1.1432332806740391</c:v>
                </c:pt>
                <c:pt idx="29">
                  <c:v>1.0110367287859598</c:v>
                </c:pt>
                <c:pt idx="30">
                  <c:v>1.0646271510516252</c:v>
                </c:pt>
                <c:pt idx="31">
                  <c:v>1.0069852941176471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26-4798-9B10-52B817E3B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827328"/>
        <c:axId val="626828576"/>
      </c:scatterChart>
      <c:valAx>
        <c:axId val="626827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828576"/>
        <c:crosses val="autoZero"/>
        <c:crossBetween val="midCat"/>
      </c:valAx>
      <c:valAx>
        <c:axId val="62682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8273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114300</xdr:colOff>
      <xdr:row>4</xdr:row>
      <xdr:rowOff>80962</xdr:rowOff>
    </xdr:from>
    <xdr:to>
      <xdr:col>31</xdr:col>
      <xdr:colOff>85725</xdr:colOff>
      <xdr:row>18</xdr:row>
      <xdr:rowOff>157162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138112</xdr:colOff>
      <xdr:row>13</xdr:row>
      <xdr:rowOff>42862</xdr:rowOff>
    </xdr:from>
    <xdr:to>
      <xdr:col>11</xdr:col>
      <xdr:colOff>442912</xdr:colOff>
      <xdr:row>27</xdr:row>
      <xdr:rowOff>119062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142875</xdr:colOff>
      <xdr:row>8</xdr:row>
      <xdr:rowOff>14287</xdr:rowOff>
    </xdr:from>
    <xdr:to>
      <xdr:col>33</xdr:col>
      <xdr:colOff>314325</xdr:colOff>
      <xdr:row>22</xdr:row>
      <xdr:rowOff>90487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tabSelected="1" workbookViewId="0">
      <pane ySplit="1" topLeftCell="A2" activePane="bottomLeft" state="frozen"/>
      <selection activeCell="B1" sqref="B1"/>
      <selection pane="bottomLeft" activeCell="G17" sqref="G17"/>
    </sheetView>
  </sheetViews>
  <sheetFormatPr defaultRowHeight="15" x14ac:dyDescent="0.25"/>
  <cols>
    <col min="1" max="4" width="10.140625" customWidth="1"/>
    <col min="5" max="7" width="13.7109375" bestFit="1" customWidth="1"/>
    <col min="8" max="10" width="10.5703125" bestFit="1" customWidth="1"/>
    <col min="11" max="11" width="10.5703125" customWidth="1"/>
    <col min="12" max="14" width="12.5703125" bestFit="1" customWidth="1"/>
    <col min="15" max="15" width="13" bestFit="1" customWidth="1"/>
    <col min="16" max="17" width="12.5703125" style="2" bestFit="1" customWidth="1"/>
    <col min="18" max="18" width="10.5703125" style="2" bestFit="1" customWidth="1"/>
    <col min="19" max="25" width="10.5703125" bestFit="1" customWidth="1"/>
    <col min="26" max="29" width="11.5703125" bestFit="1" customWidth="1"/>
    <col min="30" max="31" width="12.140625" customWidth="1"/>
    <col min="32" max="32" width="13.42578125" bestFit="1" customWidth="1"/>
  </cols>
  <sheetData>
    <row r="1" spans="1:32" x14ac:dyDescent="0.25">
      <c r="A1" t="s">
        <v>30</v>
      </c>
      <c r="B1" t="s">
        <v>11</v>
      </c>
      <c r="C1" t="s">
        <v>12</v>
      </c>
      <c r="D1" t="s">
        <v>13</v>
      </c>
      <c r="E1" t="s">
        <v>2</v>
      </c>
      <c r="F1" t="s">
        <v>4</v>
      </c>
      <c r="G1" t="s">
        <v>3</v>
      </c>
      <c r="H1" t="s">
        <v>31</v>
      </c>
      <c r="L1" t="s">
        <v>5</v>
      </c>
      <c r="O1" t="s">
        <v>6</v>
      </c>
      <c r="P1" s="2" t="s">
        <v>7</v>
      </c>
      <c r="Q1" s="2" t="s">
        <v>8</v>
      </c>
      <c r="R1" s="2" t="s">
        <v>9</v>
      </c>
      <c r="S1" s="2" t="s">
        <v>14</v>
      </c>
      <c r="T1" s="2" t="s">
        <v>15</v>
      </c>
      <c r="U1" s="2" t="s">
        <v>16</v>
      </c>
      <c r="V1" s="2" t="s">
        <v>17</v>
      </c>
      <c r="W1" s="2" t="s">
        <v>18</v>
      </c>
      <c r="X1" s="2" t="s">
        <v>25</v>
      </c>
      <c r="Y1" s="2" t="s">
        <v>19</v>
      </c>
      <c r="Z1" s="2" t="s">
        <v>26</v>
      </c>
      <c r="AA1" s="2" t="s">
        <v>20</v>
      </c>
      <c r="AB1" s="2" t="s">
        <v>21</v>
      </c>
      <c r="AC1" s="2" t="s">
        <v>22</v>
      </c>
      <c r="AD1" s="2" t="s">
        <v>24</v>
      </c>
      <c r="AE1" s="2" t="s">
        <v>23</v>
      </c>
      <c r="AF1" s="2" t="s">
        <v>27</v>
      </c>
    </row>
    <row r="2" spans="1:32" x14ac:dyDescent="0.25">
      <c r="A2">
        <v>13</v>
      </c>
      <c r="B2">
        <v>1</v>
      </c>
      <c r="C2">
        <v>4.5186000000000002</v>
      </c>
      <c r="D2" s="4">
        <f>C2/(4/3*PI()*K2^3)*1000</f>
        <v>2.4564709989564819</v>
      </c>
      <c r="E2">
        <v>1472</v>
      </c>
      <c r="F2">
        <v>1462</v>
      </c>
      <c r="G2">
        <v>1482</v>
      </c>
      <c r="H2" s="3">
        <f t="shared" ref="H2:H35" si="0">(E2/2)/96.83</f>
        <v>7.6009501187648461</v>
      </c>
      <c r="I2" s="3">
        <f t="shared" ref="I2:I35" si="1">(F2/2)/96.83</f>
        <v>7.5493132293710632</v>
      </c>
      <c r="J2" s="3">
        <f t="shared" ref="J2:J35" si="2">(G2/2)/96.83</f>
        <v>7.6525870081586289</v>
      </c>
      <c r="K2" s="3">
        <f>AVERAGE(H2:J2)</f>
        <v>7.6009501187648461</v>
      </c>
      <c r="L2">
        <f t="shared" ref="L2:L35" si="3">ROUND(PI()*((E2/2)/96.83)^2,1)</f>
        <v>181.5</v>
      </c>
      <c r="M2">
        <f t="shared" ref="M2:M35" si="4">ROUND(PI()*((F2/2)/96.83)^2,1)</f>
        <v>179</v>
      </c>
      <c r="N2">
        <f t="shared" ref="N2:N35" si="5">ROUND(PI()*((G2/2)/96.83)^2,1)</f>
        <v>184</v>
      </c>
      <c r="O2">
        <f t="shared" ref="O2:O35" si="6">AVERAGE(L2:N2)</f>
        <v>181.5</v>
      </c>
      <c r="P2" s="2">
        <f t="shared" ref="P2:P35" si="7">MAX(L2:N2)</f>
        <v>184</v>
      </c>
      <c r="Q2" s="2">
        <f t="shared" ref="Q2:Q35" si="8">MIN(L2:N2)</f>
        <v>179</v>
      </c>
      <c r="R2" s="1">
        <f t="shared" ref="R2:R35" si="9">P2/Q2</f>
        <v>1.0279329608938548</v>
      </c>
      <c r="S2">
        <v>6.25</v>
      </c>
      <c r="T2">
        <v>5.52</v>
      </c>
      <c r="U2">
        <v>5.99</v>
      </c>
      <c r="V2">
        <v>6.09</v>
      </c>
      <c r="W2" s="3">
        <f t="shared" ref="W2:W35" si="10">AVERAGE(S2:V2)</f>
        <v>5.9624999999999995</v>
      </c>
      <c r="X2" s="2">
        <f t="shared" ref="X2:X35" si="11">MAX(S2:V2)</f>
        <v>6.25</v>
      </c>
      <c r="Y2" s="2">
        <f t="shared" ref="Y2:Y35" si="12">MIN(S2:V2)</f>
        <v>5.52</v>
      </c>
      <c r="Z2" s="1">
        <f t="shared" ref="Z2:Z35" si="13">X2/Y2</f>
        <v>1.1322463768115942</v>
      </c>
      <c r="AA2">
        <v>19.420000000000002</v>
      </c>
      <c r="AB2">
        <v>19.41</v>
      </c>
      <c r="AC2">
        <f t="shared" ref="AC2:AC35" si="14">AVERAGE(AA2:AB2)</f>
        <v>19.414999999999999</v>
      </c>
      <c r="AD2">
        <f t="shared" ref="AD2:AD35" si="15">MAX(AA2:AB2)</f>
        <v>19.420000000000002</v>
      </c>
      <c r="AE2">
        <f t="shared" ref="AE2:AE35" si="16">MIN(AB2:AC2)</f>
        <v>19.41</v>
      </c>
      <c r="AF2" s="1">
        <f t="shared" ref="AF2:AF35" si="17">AD2/AE2</f>
        <v>1.0005151983513654</v>
      </c>
    </row>
    <row r="3" spans="1:32" x14ac:dyDescent="0.25">
      <c r="A3">
        <v>19</v>
      </c>
      <c r="B3">
        <v>2</v>
      </c>
      <c r="C3">
        <v>5.4474999999999998</v>
      </c>
      <c r="D3" s="4">
        <f t="shared" ref="D3:D35" si="18">C3/(4/3*PI()*K3^3)*1000</f>
        <v>2.3796404765178631</v>
      </c>
      <c r="E3">
        <v>1576</v>
      </c>
      <c r="F3">
        <v>1589</v>
      </c>
      <c r="G3">
        <v>1585</v>
      </c>
      <c r="H3" s="3">
        <f t="shared" si="0"/>
        <v>8.1379737684601885</v>
      </c>
      <c r="I3" s="3">
        <f t="shared" si="1"/>
        <v>8.2051017246721063</v>
      </c>
      <c r="J3" s="3">
        <f t="shared" si="2"/>
        <v>8.1844469689145924</v>
      </c>
      <c r="K3" s="3">
        <f t="shared" ref="K3:K35" si="19">AVERAGE(H3:J3)</f>
        <v>8.1758408206822963</v>
      </c>
      <c r="L3">
        <f t="shared" si="3"/>
        <v>208.1</v>
      </c>
      <c r="M3">
        <f t="shared" si="4"/>
        <v>211.5</v>
      </c>
      <c r="N3">
        <f t="shared" si="5"/>
        <v>210.4</v>
      </c>
      <c r="O3">
        <f t="shared" si="6"/>
        <v>210</v>
      </c>
      <c r="P3" s="2">
        <f t="shared" si="7"/>
        <v>211.5</v>
      </c>
      <c r="Q3" s="2">
        <f t="shared" si="8"/>
        <v>208.1</v>
      </c>
      <c r="R3" s="1">
        <f t="shared" si="9"/>
        <v>1.0163382988947622</v>
      </c>
      <c r="S3">
        <v>5.93</v>
      </c>
      <c r="T3">
        <v>6.65</v>
      </c>
      <c r="U3">
        <v>6.08</v>
      </c>
      <c r="V3">
        <v>6.45</v>
      </c>
      <c r="W3" s="3">
        <f t="shared" si="10"/>
        <v>6.2774999999999999</v>
      </c>
      <c r="X3" s="2">
        <f t="shared" si="11"/>
        <v>6.65</v>
      </c>
      <c r="Y3" s="2">
        <f t="shared" si="12"/>
        <v>5.93</v>
      </c>
      <c r="Z3" s="1">
        <f t="shared" si="13"/>
        <v>1.12141652613828</v>
      </c>
      <c r="AA3">
        <v>26.12</v>
      </c>
      <c r="AB3">
        <v>22.89</v>
      </c>
      <c r="AC3">
        <f t="shared" si="14"/>
        <v>24.505000000000003</v>
      </c>
      <c r="AD3">
        <f t="shared" si="15"/>
        <v>26.12</v>
      </c>
      <c r="AE3">
        <f t="shared" si="16"/>
        <v>22.89</v>
      </c>
      <c r="AF3" s="1">
        <f t="shared" si="17"/>
        <v>1.1411096548711228</v>
      </c>
    </row>
    <row r="4" spans="1:32" x14ac:dyDescent="0.25">
      <c r="A4">
        <v>22</v>
      </c>
      <c r="B4">
        <v>3</v>
      </c>
      <c r="C4">
        <v>5.3109000000000002</v>
      </c>
      <c r="D4" s="4">
        <f t="shared" si="18"/>
        <v>2.4009261221018683</v>
      </c>
      <c r="E4">
        <v>1560</v>
      </c>
      <c r="F4">
        <v>1575</v>
      </c>
      <c r="G4">
        <v>1561</v>
      </c>
      <c r="H4" s="3">
        <f t="shared" si="0"/>
        <v>8.0553547454301349</v>
      </c>
      <c r="I4" s="3">
        <f t="shared" si="1"/>
        <v>8.1328100795208105</v>
      </c>
      <c r="J4" s="3">
        <f t="shared" si="2"/>
        <v>8.0605184343695129</v>
      </c>
      <c r="K4" s="3">
        <f t="shared" si="19"/>
        <v>8.0828944197734867</v>
      </c>
      <c r="L4">
        <f t="shared" si="3"/>
        <v>203.9</v>
      </c>
      <c r="M4">
        <f t="shared" si="4"/>
        <v>207.8</v>
      </c>
      <c r="N4">
        <f t="shared" si="5"/>
        <v>204.1</v>
      </c>
      <c r="O4">
        <f t="shared" si="6"/>
        <v>205.26666666666668</v>
      </c>
      <c r="P4" s="2">
        <f t="shared" si="7"/>
        <v>207.8</v>
      </c>
      <c r="Q4" s="2">
        <f t="shared" si="8"/>
        <v>203.9</v>
      </c>
      <c r="R4" s="1">
        <f t="shared" si="9"/>
        <v>1.0191270230505149</v>
      </c>
      <c r="S4">
        <v>5.72</v>
      </c>
      <c r="T4">
        <v>6.29</v>
      </c>
      <c r="U4">
        <v>6.05</v>
      </c>
      <c r="V4">
        <v>5.87</v>
      </c>
      <c r="W4" s="3">
        <f t="shared" si="10"/>
        <v>5.9824999999999999</v>
      </c>
      <c r="X4" s="2">
        <f t="shared" si="11"/>
        <v>6.29</v>
      </c>
      <c r="Y4" s="2">
        <f t="shared" si="12"/>
        <v>5.72</v>
      </c>
      <c r="Z4" s="1">
        <f t="shared" si="13"/>
        <v>1.0996503496503498</v>
      </c>
      <c r="AA4">
        <v>23.95</v>
      </c>
      <c r="AB4">
        <v>27</v>
      </c>
      <c r="AC4">
        <f t="shared" si="14"/>
        <v>25.475000000000001</v>
      </c>
      <c r="AD4">
        <f t="shared" si="15"/>
        <v>27</v>
      </c>
      <c r="AE4">
        <f t="shared" si="16"/>
        <v>25.475000000000001</v>
      </c>
      <c r="AF4" s="1">
        <f t="shared" si="17"/>
        <v>1.0598626104023552</v>
      </c>
    </row>
    <row r="5" spans="1:32" x14ac:dyDescent="0.25">
      <c r="A5">
        <v>7</v>
      </c>
      <c r="B5">
        <v>4</v>
      </c>
      <c r="C5">
        <v>4.8273999999999999</v>
      </c>
      <c r="D5" s="4">
        <f t="shared" si="18"/>
        <v>2.4801085079132368</v>
      </c>
      <c r="E5">
        <v>1512</v>
      </c>
      <c r="F5">
        <v>1490</v>
      </c>
      <c r="G5">
        <v>1498</v>
      </c>
      <c r="H5" s="3">
        <f t="shared" si="0"/>
        <v>7.8074976763399775</v>
      </c>
      <c r="I5" s="3">
        <f t="shared" si="1"/>
        <v>7.6938965196736548</v>
      </c>
      <c r="J5" s="3">
        <f t="shared" si="2"/>
        <v>7.7352060311886817</v>
      </c>
      <c r="K5" s="3">
        <f t="shared" si="19"/>
        <v>7.7455334090674377</v>
      </c>
      <c r="L5">
        <f t="shared" si="3"/>
        <v>191.5</v>
      </c>
      <c r="M5">
        <f t="shared" si="4"/>
        <v>186</v>
      </c>
      <c r="N5">
        <f t="shared" si="5"/>
        <v>188</v>
      </c>
      <c r="O5">
        <f t="shared" si="6"/>
        <v>188.5</v>
      </c>
      <c r="P5" s="2">
        <f t="shared" si="7"/>
        <v>191.5</v>
      </c>
      <c r="Q5" s="2">
        <f t="shared" si="8"/>
        <v>186</v>
      </c>
      <c r="R5" s="1">
        <f t="shared" si="9"/>
        <v>1.0295698924731183</v>
      </c>
      <c r="S5">
        <v>5.82</v>
      </c>
      <c r="T5">
        <v>5.83</v>
      </c>
      <c r="U5">
        <v>5.65</v>
      </c>
      <c r="V5">
        <v>5.34</v>
      </c>
      <c r="W5" s="3">
        <f t="shared" si="10"/>
        <v>5.66</v>
      </c>
      <c r="X5" s="2">
        <f t="shared" si="11"/>
        <v>5.83</v>
      </c>
      <c r="Y5" s="2">
        <f t="shared" si="12"/>
        <v>5.34</v>
      </c>
      <c r="Z5" s="1">
        <f t="shared" si="13"/>
        <v>1.0917602996254683</v>
      </c>
      <c r="AA5">
        <v>25.76</v>
      </c>
      <c r="AB5">
        <v>26.76</v>
      </c>
      <c r="AC5">
        <f t="shared" si="14"/>
        <v>26.26</v>
      </c>
      <c r="AD5">
        <f t="shared" si="15"/>
        <v>26.76</v>
      </c>
      <c r="AE5">
        <f t="shared" si="16"/>
        <v>26.26</v>
      </c>
      <c r="AF5" s="1">
        <f t="shared" si="17"/>
        <v>1.0190403655750191</v>
      </c>
    </row>
    <row r="6" spans="1:32" x14ac:dyDescent="0.25">
      <c r="A6">
        <v>21</v>
      </c>
      <c r="B6">
        <v>5</v>
      </c>
      <c r="C6">
        <v>5.2154999999999996</v>
      </c>
      <c r="D6" s="4">
        <f t="shared" si="18"/>
        <v>2.4457821416675318</v>
      </c>
      <c r="E6">
        <v>1549</v>
      </c>
      <c r="F6">
        <v>1548</v>
      </c>
      <c r="G6">
        <v>1542</v>
      </c>
      <c r="H6" s="3">
        <f t="shared" si="0"/>
        <v>7.998554167096974</v>
      </c>
      <c r="I6" s="3">
        <f t="shared" si="1"/>
        <v>7.993390478157596</v>
      </c>
      <c r="J6" s="3">
        <f t="shared" si="2"/>
        <v>7.9624083445213261</v>
      </c>
      <c r="K6" s="3">
        <f t="shared" si="19"/>
        <v>7.9847843299252981</v>
      </c>
      <c r="L6">
        <f t="shared" si="3"/>
        <v>201</v>
      </c>
      <c r="M6">
        <f t="shared" si="4"/>
        <v>200.7</v>
      </c>
      <c r="N6">
        <f t="shared" si="5"/>
        <v>199.2</v>
      </c>
      <c r="O6">
        <f t="shared" si="6"/>
        <v>200.29999999999998</v>
      </c>
      <c r="P6" s="2">
        <f t="shared" si="7"/>
        <v>201</v>
      </c>
      <c r="Q6" s="2">
        <f t="shared" si="8"/>
        <v>199.2</v>
      </c>
      <c r="R6" s="1">
        <f t="shared" si="9"/>
        <v>1.0090361445783134</v>
      </c>
      <c r="S6">
        <v>6.13</v>
      </c>
      <c r="T6">
        <v>5.86</v>
      </c>
      <c r="U6">
        <v>6.09</v>
      </c>
      <c r="V6">
        <v>6.05</v>
      </c>
      <c r="W6" s="3">
        <f t="shared" si="10"/>
        <v>6.0324999999999998</v>
      </c>
      <c r="X6" s="2">
        <f t="shared" si="11"/>
        <v>6.13</v>
      </c>
      <c r="Y6" s="2">
        <f t="shared" si="12"/>
        <v>5.86</v>
      </c>
      <c r="Z6" s="1">
        <f t="shared" si="13"/>
        <v>1.046075085324232</v>
      </c>
      <c r="AA6">
        <v>27.28</v>
      </c>
      <c r="AB6">
        <v>28.33</v>
      </c>
      <c r="AC6">
        <f t="shared" si="14"/>
        <v>27.805</v>
      </c>
      <c r="AD6">
        <f t="shared" si="15"/>
        <v>28.33</v>
      </c>
      <c r="AE6">
        <f t="shared" si="16"/>
        <v>27.805</v>
      </c>
      <c r="AF6" s="1">
        <f t="shared" si="17"/>
        <v>1.0188814961337889</v>
      </c>
    </row>
    <row r="7" spans="1:32" x14ac:dyDescent="0.25">
      <c r="A7">
        <v>16</v>
      </c>
      <c r="B7">
        <v>6</v>
      </c>
      <c r="C7">
        <v>5.9097999999999997</v>
      </c>
      <c r="D7" s="4">
        <f t="shared" si="18"/>
        <v>2.5444470522255638</v>
      </c>
      <c r="E7">
        <v>1601</v>
      </c>
      <c r="F7">
        <v>1588</v>
      </c>
      <c r="G7">
        <v>1584</v>
      </c>
      <c r="H7" s="3">
        <f t="shared" si="0"/>
        <v>8.2670659919446461</v>
      </c>
      <c r="I7" s="3">
        <f t="shared" si="1"/>
        <v>8.1999380357327283</v>
      </c>
      <c r="J7" s="3">
        <f t="shared" si="2"/>
        <v>8.1792832799752144</v>
      </c>
      <c r="K7" s="3">
        <f t="shared" si="19"/>
        <v>8.2154291025508641</v>
      </c>
      <c r="L7">
        <f t="shared" si="3"/>
        <v>214.7</v>
      </c>
      <c r="M7">
        <f t="shared" si="4"/>
        <v>211.2</v>
      </c>
      <c r="N7">
        <f t="shared" si="5"/>
        <v>210.2</v>
      </c>
      <c r="O7">
        <f t="shared" si="6"/>
        <v>212.0333333333333</v>
      </c>
      <c r="P7" s="2">
        <f t="shared" si="7"/>
        <v>214.7</v>
      </c>
      <c r="Q7" s="2">
        <f t="shared" si="8"/>
        <v>210.2</v>
      </c>
      <c r="R7" s="1">
        <f t="shared" si="9"/>
        <v>1.0214081826831589</v>
      </c>
      <c r="S7">
        <v>6.27</v>
      </c>
      <c r="T7">
        <v>6.64</v>
      </c>
      <c r="U7">
        <v>5.66</v>
      </c>
      <c r="V7">
        <v>6.27</v>
      </c>
      <c r="W7" s="3">
        <f t="shared" si="10"/>
        <v>6.21</v>
      </c>
      <c r="X7" s="2">
        <f t="shared" si="11"/>
        <v>6.64</v>
      </c>
      <c r="Y7" s="2">
        <f t="shared" si="12"/>
        <v>5.66</v>
      </c>
      <c r="Z7" s="1">
        <f t="shared" si="13"/>
        <v>1.1731448763250882</v>
      </c>
      <c r="AA7">
        <v>23.73</v>
      </c>
      <c r="AB7">
        <v>24.17</v>
      </c>
      <c r="AC7">
        <f t="shared" si="14"/>
        <v>23.950000000000003</v>
      </c>
      <c r="AD7">
        <f t="shared" si="15"/>
        <v>24.17</v>
      </c>
      <c r="AE7">
        <f t="shared" si="16"/>
        <v>23.950000000000003</v>
      </c>
      <c r="AF7" s="1">
        <f t="shared" si="17"/>
        <v>1.0091858037578287</v>
      </c>
    </row>
    <row r="8" spans="1:32" x14ac:dyDescent="0.25">
      <c r="A8">
        <v>3</v>
      </c>
      <c r="B8">
        <v>7</v>
      </c>
      <c r="C8">
        <v>5.7940100000000001</v>
      </c>
      <c r="D8" s="4">
        <f t="shared" si="18"/>
        <v>2.3398234380569054</v>
      </c>
      <c r="E8">
        <v>1618</v>
      </c>
      <c r="F8">
        <v>1630</v>
      </c>
      <c r="G8">
        <v>1628</v>
      </c>
      <c r="H8" s="3">
        <f t="shared" si="0"/>
        <v>8.354848703914076</v>
      </c>
      <c r="I8" s="3">
        <f t="shared" si="1"/>
        <v>8.4168129711866158</v>
      </c>
      <c r="J8" s="3">
        <f t="shared" si="2"/>
        <v>8.4064855933078597</v>
      </c>
      <c r="K8" s="3">
        <f t="shared" si="19"/>
        <v>8.3927157561361838</v>
      </c>
      <c r="L8">
        <f t="shared" si="3"/>
        <v>219.3</v>
      </c>
      <c r="M8">
        <f t="shared" si="4"/>
        <v>222.6</v>
      </c>
      <c r="N8">
        <f t="shared" si="5"/>
        <v>222</v>
      </c>
      <c r="O8">
        <f t="shared" si="6"/>
        <v>221.29999999999998</v>
      </c>
      <c r="P8" s="2">
        <f t="shared" si="7"/>
        <v>222.6</v>
      </c>
      <c r="Q8" s="2">
        <f t="shared" si="8"/>
        <v>219.3</v>
      </c>
      <c r="R8" s="1">
        <f t="shared" si="9"/>
        <v>1.0150478796169631</v>
      </c>
      <c r="S8">
        <v>6.27</v>
      </c>
      <c r="T8">
        <v>6.21</v>
      </c>
      <c r="U8">
        <v>5.98</v>
      </c>
      <c r="V8">
        <v>6.54</v>
      </c>
      <c r="W8" s="3">
        <f t="shared" si="10"/>
        <v>6.25</v>
      </c>
      <c r="X8" s="2">
        <f t="shared" si="11"/>
        <v>6.54</v>
      </c>
      <c r="Y8" s="2">
        <f t="shared" si="12"/>
        <v>5.98</v>
      </c>
      <c r="Z8" s="1">
        <f t="shared" si="13"/>
        <v>1.0936454849498327</v>
      </c>
      <c r="AA8">
        <v>23.19</v>
      </c>
      <c r="AB8">
        <v>23.96</v>
      </c>
      <c r="AC8">
        <f t="shared" si="14"/>
        <v>23.575000000000003</v>
      </c>
      <c r="AD8">
        <f t="shared" si="15"/>
        <v>23.96</v>
      </c>
      <c r="AE8">
        <f t="shared" si="16"/>
        <v>23.575000000000003</v>
      </c>
      <c r="AF8" s="1">
        <f t="shared" si="17"/>
        <v>1.0163308589607634</v>
      </c>
    </row>
    <row r="9" spans="1:32" x14ac:dyDescent="0.25">
      <c r="A9">
        <v>25</v>
      </c>
      <c r="B9">
        <v>8</v>
      </c>
      <c r="C9">
        <v>4.9587000000000003</v>
      </c>
      <c r="D9" s="4">
        <f t="shared" si="18"/>
        <v>2.4290927994843798</v>
      </c>
      <c r="E9">
        <v>1526</v>
      </c>
      <c r="F9">
        <v>1525</v>
      </c>
      <c r="G9">
        <v>1521</v>
      </c>
      <c r="H9" s="3">
        <f t="shared" si="0"/>
        <v>7.8797893214912733</v>
      </c>
      <c r="I9" s="3">
        <f t="shared" si="1"/>
        <v>7.8746256325518953</v>
      </c>
      <c r="J9" s="3">
        <f t="shared" si="2"/>
        <v>7.8539708767943823</v>
      </c>
      <c r="K9" s="3">
        <f t="shared" si="19"/>
        <v>7.8694619436125173</v>
      </c>
      <c r="L9">
        <f t="shared" si="3"/>
        <v>195.1</v>
      </c>
      <c r="M9">
        <f t="shared" si="4"/>
        <v>194.8</v>
      </c>
      <c r="N9">
        <f t="shared" si="5"/>
        <v>193.8</v>
      </c>
      <c r="O9">
        <f t="shared" si="6"/>
        <v>194.56666666666669</v>
      </c>
      <c r="P9" s="2">
        <f t="shared" si="7"/>
        <v>195.1</v>
      </c>
      <c r="Q9" s="2">
        <f t="shared" si="8"/>
        <v>193.8</v>
      </c>
      <c r="R9" s="1">
        <f t="shared" si="9"/>
        <v>1.0067079463364292</v>
      </c>
      <c r="S9">
        <v>5.95</v>
      </c>
      <c r="T9">
        <v>6.14</v>
      </c>
      <c r="U9">
        <v>6.39</v>
      </c>
      <c r="V9">
        <v>6.02</v>
      </c>
      <c r="W9" s="3">
        <f t="shared" si="10"/>
        <v>6.125</v>
      </c>
      <c r="X9" s="2">
        <f t="shared" si="11"/>
        <v>6.39</v>
      </c>
      <c r="Y9" s="2">
        <f t="shared" si="12"/>
        <v>5.95</v>
      </c>
      <c r="Z9" s="1">
        <f t="shared" si="13"/>
        <v>1.0739495798319327</v>
      </c>
      <c r="AA9">
        <v>25.53</v>
      </c>
      <c r="AB9">
        <v>25.99</v>
      </c>
      <c r="AC9">
        <f t="shared" si="14"/>
        <v>25.759999999999998</v>
      </c>
      <c r="AD9">
        <f t="shared" si="15"/>
        <v>25.99</v>
      </c>
      <c r="AE9">
        <f t="shared" si="16"/>
        <v>25.759999999999998</v>
      </c>
      <c r="AF9" s="1">
        <f t="shared" si="17"/>
        <v>1.0089285714285714</v>
      </c>
    </row>
    <row r="10" spans="1:32" x14ac:dyDescent="0.25">
      <c r="A10">
        <v>23</v>
      </c>
      <c r="B10">
        <v>9</v>
      </c>
      <c r="C10">
        <v>5.4192</v>
      </c>
      <c r="D10" s="4">
        <f t="shared" si="18"/>
        <v>2.4671828133284603</v>
      </c>
      <c r="E10">
        <v>1560</v>
      </c>
      <c r="F10">
        <v>1565</v>
      </c>
      <c r="G10">
        <v>1560</v>
      </c>
      <c r="H10" s="3">
        <f t="shared" si="0"/>
        <v>8.0553547454301349</v>
      </c>
      <c r="I10" s="3">
        <f t="shared" si="1"/>
        <v>8.0811731901270267</v>
      </c>
      <c r="J10" s="3">
        <f t="shared" si="2"/>
        <v>8.0553547454301349</v>
      </c>
      <c r="K10" s="3">
        <f t="shared" si="19"/>
        <v>8.0639608936624327</v>
      </c>
      <c r="L10">
        <f t="shared" si="3"/>
        <v>203.9</v>
      </c>
      <c r="M10">
        <f t="shared" si="4"/>
        <v>205.2</v>
      </c>
      <c r="N10">
        <f t="shared" si="5"/>
        <v>203.9</v>
      </c>
      <c r="O10">
        <f t="shared" si="6"/>
        <v>204.33333333333334</v>
      </c>
      <c r="P10" s="2">
        <f t="shared" si="7"/>
        <v>205.2</v>
      </c>
      <c r="Q10" s="2">
        <f t="shared" si="8"/>
        <v>203.9</v>
      </c>
      <c r="R10" s="1">
        <f t="shared" si="9"/>
        <v>1.0063756743501715</v>
      </c>
      <c r="S10">
        <v>5.98</v>
      </c>
      <c r="T10">
        <v>6.3</v>
      </c>
      <c r="U10">
        <v>5.45</v>
      </c>
      <c r="V10">
        <v>6.4</v>
      </c>
      <c r="W10" s="3">
        <f t="shared" si="10"/>
        <v>6.0325000000000006</v>
      </c>
      <c r="X10" s="2">
        <f t="shared" si="11"/>
        <v>6.4</v>
      </c>
      <c r="Y10" s="2">
        <f t="shared" si="12"/>
        <v>5.45</v>
      </c>
      <c r="Z10" s="1">
        <f t="shared" si="13"/>
        <v>1.1743119266055047</v>
      </c>
      <c r="AA10">
        <v>28.56</v>
      </c>
      <c r="AB10">
        <v>29.55</v>
      </c>
      <c r="AC10">
        <f t="shared" si="14"/>
        <v>29.055</v>
      </c>
      <c r="AD10">
        <f t="shared" si="15"/>
        <v>29.55</v>
      </c>
      <c r="AE10">
        <f t="shared" si="16"/>
        <v>29.055</v>
      </c>
      <c r="AF10" s="1">
        <f t="shared" si="17"/>
        <v>1.0170366546205474</v>
      </c>
    </row>
    <row r="11" spans="1:32" x14ac:dyDescent="0.25">
      <c r="A11">
        <v>18</v>
      </c>
      <c r="B11">
        <v>10</v>
      </c>
      <c r="C11">
        <v>5.5060000000000002</v>
      </c>
      <c r="D11" s="4">
        <f t="shared" si="18"/>
        <v>2.4158600409473845</v>
      </c>
      <c r="E11">
        <v>1576</v>
      </c>
      <c r="F11">
        <v>1589</v>
      </c>
      <c r="G11">
        <v>1578</v>
      </c>
      <c r="H11" s="3">
        <f t="shared" si="0"/>
        <v>8.1379737684601885</v>
      </c>
      <c r="I11" s="3">
        <f t="shared" si="1"/>
        <v>8.2051017246721063</v>
      </c>
      <c r="J11" s="3">
        <f t="shared" si="2"/>
        <v>8.1483011463389445</v>
      </c>
      <c r="K11" s="3">
        <f t="shared" si="19"/>
        <v>8.1637922131570804</v>
      </c>
      <c r="L11">
        <f t="shared" si="3"/>
        <v>208.1</v>
      </c>
      <c r="M11">
        <f t="shared" si="4"/>
        <v>211.5</v>
      </c>
      <c r="N11">
        <f t="shared" si="5"/>
        <v>208.6</v>
      </c>
      <c r="O11">
        <f t="shared" si="6"/>
        <v>209.4</v>
      </c>
      <c r="P11" s="2">
        <f t="shared" si="7"/>
        <v>211.5</v>
      </c>
      <c r="Q11" s="2">
        <f t="shared" si="8"/>
        <v>208.1</v>
      </c>
      <c r="R11" s="1">
        <f t="shared" si="9"/>
        <v>1.0163382988947622</v>
      </c>
      <c r="S11">
        <v>5.92</v>
      </c>
      <c r="T11">
        <v>6.2</v>
      </c>
      <c r="U11">
        <v>5.91</v>
      </c>
      <c r="V11">
        <v>6.34</v>
      </c>
      <c r="W11" s="3">
        <f t="shared" si="10"/>
        <v>6.0925000000000002</v>
      </c>
      <c r="X11" s="2">
        <f t="shared" si="11"/>
        <v>6.34</v>
      </c>
      <c r="Y11" s="2">
        <f t="shared" si="12"/>
        <v>5.91</v>
      </c>
      <c r="Z11" s="1">
        <f t="shared" si="13"/>
        <v>1.0727580372250423</v>
      </c>
      <c r="AA11">
        <v>27.73</v>
      </c>
      <c r="AB11">
        <v>25.68</v>
      </c>
      <c r="AC11">
        <f t="shared" si="14"/>
        <v>26.704999999999998</v>
      </c>
      <c r="AD11">
        <f t="shared" si="15"/>
        <v>27.73</v>
      </c>
      <c r="AE11">
        <f t="shared" si="16"/>
        <v>25.68</v>
      </c>
      <c r="AF11" s="1">
        <f t="shared" si="17"/>
        <v>1.0798286604361371</v>
      </c>
    </row>
    <row r="12" spans="1:32" x14ac:dyDescent="0.25">
      <c r="A12">
        <v>6</v>
      </c>
      <c r="B12">
        <v>11</v>
      </c>
      <c r="C12">
        <v>5.7644500000000001</v>
      </c>
      <c r="D12" s="4">
        <f t="shared" si="18"/>
        <v>2.3150432541897601</v>
      </c>
      <c r="E12">
        <v>1639</v>
      </c>
      <c r="F12">
        <v>1624</v>
      </c>
      <c r="G12">
        <v>1622</v>
      </c>
      <c r="H12" s="3">
        <f t="shared" si="0"/>
        <v>8.4632861716410197</v>
      </c>
      <c r="I12" s="3">
        <f t="shared" si="1"/>
        <v>8.3858308375503459</v>
      </c>
      <c r="J12" s="3">
        <f t="shared" si="2"/>
        <v>8.3755034596715898</v>
      </c>
      <c r="K12" s="3">
        <f t="shared" si="19"/>
        <v>8.4082068229543196</v>
      </c>
      <c r="L12">
        <f t="shared" si="3"/>
        <v>225</v>
      </c>
      <c r="M12">
        <f t="shared" si="4"/>
        <v>220.9</v>
      </c>
      <c r="N12">
        <f t="shared" si="5"/>
        <v>220.4</v>
      </c>
      <c r="O12">
        <f t="shared" si="6"/>
        <v>222.1</v>
      </c>
      <c r="P12" s="2">
        <f t="shared" si="7"/>
        <v>225</v>
      </c>
      <c r="Q12" s="2">
        <f t="shared" si="8"/>
        <v>220.4</v>
      </c>
      <c r="R12" s="1">
        <f t="shared" si="9"/>
        <v>1.0208711433756805</v>
      </c>
      <c r="S12">
        <v>5.93</v>
      </c>
      <c r="T12">
        <v>5.99</v>
      </c>
      <c r="U12">
        <v>6.02</v>
      </c>
      <c r="V12">
        <v>6.31</v>
      </c>
      <c r="W12" s="3">
        <f t="shared" si="10"/>
        <v>6.0624999999999991</v>
      </c>
      <c r="X12" s="2">
        <f t="shared" si="11"/>
        <v>6.31</v>
      </c>
      <c r="Y12" s="2">
        <f t="shared" si="12"/>
        <v>5.93</v>
      </c>
      <c r="Z12" s="1">
        <f t="shared" si="13"/>
        <v>1.0640809443507588</v>
      </c>
      <c r="AA12">
        <v>27.68</v>
      </c>
      <c r="AB12">
        <v>28.48</v>
      </c>
      <c r="AC12">
        <f t="shared" si="14"/>
        <v>28.08</v>
      </c>
      <c r="AD12">
        <f t="shared" si="15"/>
        <v>28.48</v>
      </c>
      <c r="AE12">
        <f t="shared" si="16"/>
        <v>28.08</v>
      </c>
      <c r="AF12" s="1">
        <f t="shared" si="17"/>
        <v>1.0142450142450143</v>
      </c>
    </row>
    <row r="13" spans="1:32" x14ac:dyDescent="0.25">
      <c r="A13">
        <v>30</v>
      </c>
      <c r="B13">
        <v>12</v>
      </c>
      <c r="C13">
        <v>5.6073000000000004</v>
      </c>
      <c r="D13" s="4">
        <f t="shared" si="18"/>
        <v>2.403615742572538</v>
      </c>
      <c r="E13">
        <v>1585</v>
      </c>
      <c r="F13">
        <v>1597</v>
      </c>
      <c r="G13">
        <v>1598</v>
      </c>
      <c r="H13" s="3">
        <f t="shared" si="0"/>
        <v>8.1844469689145924</v>
      </c>
      <c r="I13" s="3">
        <f t="shared" si="1"/>
        <v>8.2464112361871322</v>
      </c>
      <c r="J13" s="3">
        <f t="shared" si="2"/>
        <v>8.2515749251265103</v>
      </c>
      <c r="K13" s="3">
        <f t="shared" si="19"/>
        <v>8.2274777100760783</v>
      </c>
      <c r="L13">
        <f t="shared" si="3"/>
        <v>210.4</v>
      </c>
      <c r="M13">
        <f t="shared" si="4"/>
        <v>213.6</v>
      </c>
      <c r="N13">
        <f t="shared" si="5"/>
        <v>213.9</v>
      </c>
      <c r="O13">
        <f t="shared" si="6"/>
        <v>212.63333333333333</v>
      </c>
      <c r="P13" s="2">
        <f t="shared" si="7"/>
        <v>213.9</v>
      </c>
      <c r="Q13" s="2">
        <f t="shared" si="8"/>
        <v>210.4</v>
      </c>
      <c r="R13" s="1">
        <f t="shared" si="9"/>
        <v>1.0166349809885931</v>
      </c>
      <c r="S13">
        <v>6.21</v>
      </c>
      <c r="T13">
        <v>5.6</v>
      </c>
      <c r="U13">
        <v>6.13</v>
      </c>
      <c r="V13">
        <v>5.91</v>
      </c>
      <c r="W13" s="3">
        <f t="shared" si="10"/>
        <v>5.9624999999999995</v>
      </c>
      <c r="X13" s="2">
        <f t="shared" si="11"/>
        <v>6.21</v>
      </c>
      <c r="Y13" s="2">
        <f t="shared" si="12"/>
        <v>5.6</v>
      </c>
      <c r="Z13" s="1">
        <f t="shared" si="13"/>
        <v>1.1089285714285715</v>
      </c>
      <c r="AA13">
        <v>27.33</v>
      </c>
      <c r="AB13">
        <v>27.94</v>
      </c>
      <c r="AC13">
        <f t="shared" si="14"/>
        <v>27.634999999999998</v>
      </c>
      <c r="AD13">
        <f t="shared" si="15"/>
        <v>27.94</v>
      </c>
      <c r="AE13">
        <f t="shared" si="16"/>
        <v>27.634999999999998</v>
      </c>
      <c r="AF13" s="1">
        <f t="shared" si="17"/>
        <v>1.0110367287859598</v>
      </c>
    </row>
    <row r="14" spans="1:32" x14ac:dyDescent="0.25">
      <c r="A14">
        <v>2</v>
      </c>
      <c r="B14">
        <v>13</v>
      </c>
      <c r="C14">
        <v>5.1882400000000004</v>
      </c>
      <c r="D14" s="4">
        <f t="shared" si="18"/>
        <v>2.3246216257664662</v>
      </c>
      <c r="E14">
        <v>1549</v>
      </c>
      <c r="F14">
        <v>1582</v>
      </c>
      <c r="G14">
        <v>1579</v>
      </c>
      <c r="H14" s="3">
        <f t="shared" si="0"/>
        <v>7.998554167096974</v>
      </c>
      <c r="I14" s="3">
        <f t="shared" si="1"/>
        <v>8.1689559020964584</v>
      </c>
      <c r="J14" s="3">
        <f t="shared" si="2"/>
        <v>8.1534648352783226</v>
      </c>
      <c r="K14" s="3">
        <f t="shared" si="19"/>
        <v>8.1069916348239186</v>
      </c>
      <c r="L14">
        <f t="shared" si="3"/>
        <v>201</v>
      </c>
      <c r="M14">
        <f t="shared" si="4"/>
        <v>209.6</v>
      </c>
      <c r="N14">
        <f t="shared" si="5"/>
        <v>208.8</v>
      </c>
      <c r="O14">
        <f t="shared" si="6"/>
        <v>206.4666666666667</v>
      </c>
      <c r="P14" s="2">
        <f t="shared" si="7"/>
        <v>209.6</v>
      </c>
      <c r="Q14" s="2">
        <f t="shared" si="8"/>
        <v>201</v>
      </c>
      <c r="R14" s="1">
        <f t="shared" si="9"/>
        <v>1.0427860696517413</v>
      </c>
      <c r="S14">
        <v>6.33</v>
      </c>
      <c r="T14">
        <v>6.49</v>
      </c>
      <c r="U14">
        <v>6.27</v>
      </c>
      <c r="V14">
        <v>6.2</v>
      </c>
      <c r="W14" s="3">
        <f t="shared" si="10"/>
        <v>6.3224999999999998</v>
      </c>
      <c r="X14" s="2">
        <f t="shared" si="11"/>
        <v>6.49</v>
      </c>
      <c r="Y14" s="2">
        <f t="shared" si="12"/>
        <v>6.2</v>
      </c>
      <c r="Z14" s="1">
        <f t="shared" si="13"/>
        <v>1.0467741935483872</v>
      </c>
      <c r="AA14">
        <v>22.78</v>
      </c>
      <c r="AB14">
        <v>20.74</v>
      </c>
      <c r="AC14">
        <f t="shared" si="14"/>
        <v>21.759999999999998</v>
      </c>
      <c r="AD14">
        <f t="shared" si="15"/>
        <v>22.78</v>
      </c>
      <c r="AE14">
        <f t="shared" si="16"/>
        <v>20.74</v>
      </c>
      <c r="AF14" s="1">
        <f t="shared" si="17"/>
        <v>1.098360655737705</v>
      </c>
    </row>
    <row r="15" spans="1:32" x14ac:dyDescent="0.25">
      <c r="A15">
        <v>4</v>
      </c>
      <c r="B15">
        <v>14</v>
      </c>
      <c r="C15">
        <v>5.7829600000000001</v>
      </c>
      <c r="D15" s="4">
        <f t="shared" si="18"/>
        <v>2.3224769990630891</v>
      </c>
      <c r="E15">
        <v>1632</v>
      </c>
      <c r="F15">
        <v>1621</v>
      </c>
      <c r="G15">
        <v>1632</v>
      </c>
      <c r="H15" s="3">
        <f t="shared" si="0"/>
        <v>8.4271403490653718</v>
      </c>
      <c r="I15" s="3">
        <f t="shared" si="1"/>
        <v>8.3703397707322118</v>
      </c>
      <c r="J15" s="3">
        <f t="shared" si="2"/>
        <v>8.4271403490653718</v>
      </c>
      <c r="K15" s="3">
        <f t="shared" si="19"/>
        <v>8.4082068229543179</v>
      </c>
      <c r="L15">
        <f t="shared" si="3"/>
        <v>223.1</v>
      </c>
      <c r="M15">
        <f t="shared" si="4"/>
        <v>220.1</v>
      </c>
      <c r="N15">
        <f t="shared" si="5"/>
        <v>223.1</v>
      </c>
      <c r="O15">
        <f t="shared" si="6"/>
        <v>222.1</v>
      </c>
      <c r="P15" s="2">
        <f t="shared" si="7"/>
        <v>223.1</v>
      </c>
      <c r="Q15" s="2">
        <f t="shared" si="8"/>
        <v>220.1</v>
      </c>
      <c r="R15" s="1">
        <f t="shared" si="9"/>
        <v>1.0136301681054067</v>
      </c>
      <c r="S15">
        <v>5.88</v>
      </c>
      <c r="T15">
        <v>6.45</v>
      </c>
      <c r="U15">
        <v>6.37</v>
      </c>
      <c r="V15">
        <v>5.56</v>
      </c>
      <c r="W15" s="3">
        <f t="shared" si="10"/>
        <v>6.0649999999999995</v>
      </c>
      <c r="X15" s="2">
        <f t="shared" si="11"/>
        <v>6.45</v>
      </c>
      <c r="Y15" s="2">
        <f t="shared" si="12"/>
        <v>5.56</v>
      </c>
      <c r="Z15" s="1">
        <f t="shared" si="13"/>
        <v>1.1600719424460433</v>
      </c>
      <c r="AA15">
        <v>27.26</v>
      </c>
      <c r="AB15">
        <v>27.8</v>
      </c>
      <c r="AC15">
        <f t="shared" si="14"/>
        <v>27.53</v>
      </c>
      <c r="AD15">
        <f t="shared" si="15"/>
        <v>27.8</v>
      </c>
      <c r="AE15">
        <f t="shared" si="16"/>
        <v>27.53</v>
      </c>
      <c r="AF15" s="1">
        <f t="shared" si="17"/>
        <v>1.0098074827460952</v>
      </c>
    </row>
    <row r="16" spans="1:32" x14ac:dyDescent="0.25">
      <c r="A16">
        <v>29</v>
      </c>
      <c r="B16">
        <v>15</v>
      </c>
      <c r="C16">
        <v>5.3280000000000003</v>
      </c>
      <c r="D16" s="4">
        <f t="shared" si="18"/>
        <v>2.4350059008408458</v>
      </c>
      <c r="E16">
        <v>1555</v>
      </c>
      <c r="F16">
        <v>1557</v>
      </c>
      <c r="G16">
        <v>1567</v>
      </c>
      <c r="H16" s="3">
        <f t="shared" si="0"/>
        <v>8.0295363007332448</v>
      </c>
      <c r="I16" s="3">
        <f t="shared" si="1"/>
        <v>8.0398636786120008</v>
      </c>
      <c r="J16" s="3">
        <f t="shared" si="2"/>
        <v>8.0915005680057828</v>
      </c>
      <c r="K16" s="3">
        <f t="shared" si="19"/>
        <v>8.0536335157836749</v>
      </c>
      <c r="L16">
        <f t="shared" si="3"/>
        <v>202.5</v>
      </c>
      <c r="M16">
        <f t="shared" si="4"/>
        <v>203.1</v>
      </c>
      <c r="N16">
        <f t="shared" si="5"/>
        <v>205.7</v>
      </c>
      <c r="O16">
        <f t="shared" si="6"/>
        <v>203.76666666666665</v>
      </c>
      <c r="P16" s="2">
        <f t="shared" si="7"/>
        <v>205.7</v>
      </c>
      <c r="Q16" s="2">
        <f t="shared" si="8"/>
        <v>202.5</v>
      </c>
      <c r="R16" s="1">
        <f t="shared" si="9"/>
        <v>1.0158024691358025</v>
      </c>
      <c r="S16">
        <v>6.16</v>
      </c>
      <c r="T16">
        <v>6.02</v>
      </c>
      <c r="U16">
        <v>6.04</v>
      </c>
      <c r="V16">
        <v>6.24</v>
      </c>
      <c r="W16" s="3">
        <f t="shared" si="10"/>
        <v>6.1150000000000002</v>
      </c>
      <c r="X16" s="2">
        <f t="shared" si="11"/>
        <v>6.24</v>
      </c>
      <c r="Y16" s="2">
        <f t="shared" si="12"/>
        <v>6.02</v>
      </c>
      <c r="Z16" s="1">
        <f t="shared" si="13"/>
        <v>1.036544850498339</v>
      </c>
      <c r="AA16">
        <v>21.71</v>
      </c>
      <c r="AB16">
        <v>18.989999999999998</v>
      </c>
      <c r="AC16">
        <f t="shared" si="14"/>
        <v>20.350000000000001</v>
      </c>
      <c r="AD16">
        <f t="shared" si="15"/>
        <v>21.71</v>
      </c>
      <c r="AE16">
        <f t="shared" si="16"/>
        <v>18.989999999999998</v>
      </c>
      <c r="AF16" s="1">
        <f t="shared" si="17"/>
        <v>1.1432332806740391</v>
      </c>
    </row>
    <row r="17" spans="1:32" x14ac:dyDescent="0.25">
      <c r="A17">
        <v>27</v>
      </c>
      <c r="B17">
        <v>16</v>
      </c>
      <c r="C17">
        <v>5.6638200000000003</v>
      </c>
      <c r="D17" s="4">
        <f t="shared" si="18"/>
        <v>2.3113391894468158</v>
      </c>
      <c r="E17">
        <v>1604</v>
      </c>
      <c r="F17">
        <v>1629</v>
      </c>
      <c r="G17">
        <v>1626</v>
      </c>
      <c r="H17" s="3">
        <f t="shared" si="0"/>
        <v>8.2825570587627801</v>
      </c>
      <c r="I17" s="3">
        <f t="shared" si="1"/>
        <v>8.4116492822472377</v>
      </c>
      <c r="J17" s="3">
        <f t="shared" si="2"/>
        <v>8.3961582154291019</v>
      </c>
      <c r="K17" s="3">
        <f t="shared" si="19"/>
        <v>8.3634548521463739</v>
      </c>
      <c r="L17">
        <f t="shared" si="3"/>
        <v>215.5</v>
      </c>
      <c r="M17">
        <f t="shared" si="4"/>
        <v>222.3</v>
      </c>
      <c r="N17">
        <f t="shared" si="5"/>
        <v>221.5</v>
      </c>
      <c r="O17">
        <f t="shared" si="6"/>
        <v>219.76666666666665</v>
      </c>
      <c r="P17" s="2">
        <f t="shared" si="7"/>
        <v>222.3</v>
      </c>
      <c r="Q17" s="2">
        <f t="shared" si="8"/>
        <v>215.5</v>
      </c>
      <c r="R17" s="1">
        <f t="shared" si="9"/>
        <v>1.0315545243619491</v>
      </c>
      <c r="S17">
        <v>5.9</v>
      </c>
      <c r="T17">
        <v>6.13</v>
      </c>
      <c r="U17">
        <v>5.99</v>
      </c>
      <c r="V17">
        <v>6.01</v>
      </c>
      <c r="W17" s="3">
        <f t="shared" si="10"/>
        <v>6.0075000000000003</v>
      </c>
      <c r="X17" s="2">
        <f t="shared" si="11"/>
        <v>6.13</v>
      </c>
      <c r="Y17" s="2">
        <f t="shared" si="12"/>
        <v>5.9</v>
      </c>
      <c r="Z17" s="1">
        <f t="shared" si="13"/>
        <v>1.0389830508474576</v>
      </c>
      <c r="AA17">
        <v>32.880000000000003</v>
      </c>
      <c r="AB17">
        <v>29.61</v>
      </c>
      <c r="AC17">
        <f t="shared" si="14"/>
        <v>31.245000000000001</v>
      </c>
      <c r="AD17">
        <f t="shared" si="15"/>
        <v>32.880000000000003</v>
      </c>
      <c r="AE17">
        <f t="shared" si="16"/>
        <v>29.61</v>
      </c>
      <c r="AF17" s="1">
        <f t="shared" si="17"/>
        <v>1.1104356636271531</v>
      </c>
    </row>
    <row r="18" spans="1:32" x14ac:dyDescent="0.25">
      <c r="A18">
        <v>31</v>
      </c>
      <c r="B18">
        <v>17</v>
      </c>
      <c r="C18">
        <v>5.4709000000000003</v>
      </c>
      <c r="D18" s="4">
        <f t="shared" si="18"/>
        <v>2.5688717706760404</v>
      </c>
      <c r="E18">
        <v>1537</v>
      </c>
      <c r="F18">
        <v>1545</v>
      </c>
      <c r="G18">
        <v>1555</v>
      </c>
      <c r="H18" s="3">
        <f t="shared" si="0"/>
        <v>7.9365898998244351</v>
      </c>
      <c r="I18" s="3">
        <f t="shared" si="1"/>
        <v>7.977899411339461</v>
      </c>
      <c r="J18" s="3">
        <f t="shared" si="2"/>
        <v>8.0295363007332448</v>
      </c>
      <c r="K18" s="3">
        <f t="shared" si="19"/>
        <v>7.98134187063238</v>
      </c>
      <c r="L18">
        <f t="shared" si="3"/>
        <v>197.9</v>
      </c>
      <c r="M18">
        <f t="shared" si="4"/>
        <v>200</v>
      </c>
      <c r="N18">
        <f t="shared" si="5"/>
        <v>202.5</v>
      </c>
      <c r="O18">
        <f t="shared" si="6"/>
        <v>200.13333333333333</v>
      </c>
      <c r="P18" s="2">
        <f t="shared" si="7"/>
        <v>202.5</v>
      </c>
      <c r="Q18" s="2">
        <f t="shared" si="8"/>
        <v>197.9</v>
      </c>
      <c r="R18" s="1">
        <f t="shared" si="9"/>
        <v>1.023244062657908</v>
      </c>
      <c r="S18">
        <v>6.28</v>
      </c>
      <c r="T18">
        <v>5.87</v>
      </c>
      <c r="U18">
        <v>5.82</v>
      </c>
      <c r="V18">
        <v>6.15</v>
      </c>
      <c r="W18" s="3">
        <f t="shared" si="10"/>
        <v>6.0299999999999994</v>
      </c>
      <c r="X18" s="2">
        <f t="shared" si="11"/>
        <v>6.28</v>
      </c>
      <c r="Y18" s="2">
        <f t="shared" si="12"/>
        <v>5.82</v>
      </c>
      <c r="Z18" s="1">
        <f t="shared" si="13"/>
        <v>1.0790378006872852</v>
      </c>
      <c r="AA18">
        <v>27.84</v>
      </c>
      <c r="AB18">
        <v>26.15</v>
      </c>
      <c r="AC18">
        <f t="shared" si="14"/>
        <v>26.994999999999997</v>
      </c>
      <c r="AD18">
        <f t="shared" si="15"/>
        <v>27.84</v>
      </c>
      <c r="AE18">
        <f t="shared" si="16"/>
        <v>26.15</v>
      </c>
      <c r="AF18" s="1">
        <f t="shared" si="17"/>
        <v>1.0646271510516252</v>
      </c>
    </row>
    <row r="19" spans="1:32" x14ac:dyDescent="0.25">
      <c r="A19">
        <v>9</v>
      </c>
      <c r="B19">
        <v>18</v>
      </c>
      <c r="C19">
        <v>5.9795999999999996</v>
      </c>
      <c r="D19" s="4">
        <f t="shared" si="18"/>
        <v>3.1875116057089565</v>
      </c>
      <c r="E19">
        <v>1465</v>
      </c>
      <c r="F19">
        <v>1473</v>
      </c>
      <c r="G19">
        <v>1507</v>
      </c>
      <c r="H19" s="3">
        <f t="shared" si="0"/>
        <v>7.5648042961891973</v>
      </c>
      <c r="I19" s="3">
        <f t="shared" si="1"/>
        <v>7.6061138077042241</v>
      </c>
      <c r="J19" s="3">
        <f t="shared" si="2"/>
        <v>7.7816792316430856</v>
      </c>
      <c r="K19" s="3">
        <f t="shared" si="19"/>
        <v>7.650865778512169</v>
      </c>
      <c r="L19">
        <f t="shared" si="3"/>
        <v>179.8</v>
      </c>
      <c r="M19">
        <f t="shared" si="4"/>
        <v>181.8</v>
      </c>
      <c r="N19">
        <f t="shared" si="5"/>
        <v>190.2</v>
      </c>
      <c r="O19">
        <f t="shared" si="6"/>
        <v>183.93333333333331</v>
      </c>
      <c r="P19" s="2">
        <f t="shared" si="7"/>
        <v>190.2</v>
      </c>
      <c r="Q19" s="2">
        <f t="shared" si="8"/>
        <v>179.8</v>
      </c>
      <c r="R19" s="1">
        <f t="shared" si="9"/>
        <v>1.0578420467185761</v>
      </c>
      <c r="S19">
        <v>6.04</v>
      </c>
      <c r="T19">
        <v>5.59</v>
      </c>
      <c r="U19">
        <v>6.12</v>
      </c>
      <c r="V19">
        <v>6.18</v>
      </c>
      <c r="W19" s="3">
        <f t="shared" si="10"/>
        <v>5.9824999999999999</v>
      </c>
      <c r="X19" s="2">
        <f t="shared" si="11"/>
        <v>6.18</v>
      </c>
      <c r="Y19" s="2">
        <f t="shared" si="12"/>
        <v>5.59</v>
      </c>
      <c r="Z19" s="1">
        <f t="shared" si="13"/>
        <v>1.1055456171735241</v>
      </c>
      <c r="AA19">
        <v>23.74</v>
      </c>
      <c r="AB19">
        <v>23.94</v>
      </c>
      <c r="AC19">
        <f t="shared" si="14"/>
        <v>23.84</v>
      </c>
      <c r="AD19">
        <f t="shared" si="15"/>
        <v>23.94</v>
      </c>
      <c r="AE19">
        <f t="shared" si="16"/>
        <v>23.84</v>
      </c>
      <c r="AF19" s="1">
        <f t="shared" si="17"/>
        <v>1.0041946308724832</v>
      </c>
    </row>
    <row r="20" spans="1:32" x14ac:dyDescent="0.25">
      <c r="A20">
        <v>26</v>
      </c>
      <c r="B20">
        <v>19</v>
      </c>
      <c r="C20">
        <v>5.3805500000000004</v>
      </c>
      <c r="D20" s="4">
        <f t="shared" si="18"/>
        <v>2.3758121310443818</v>
      </c>
      <c r="E20">
        <v>1560</v>
      </c>
      <c r="F20">
        <v>1583</v>
      </c>
      <c r="G20">
        <v>1590</v>
      </c>
      <c r="H20" s="3">
        <f t="shared" si="0"/>
        <v>8.0553547454301349</v>
      </c>
      <c r="I20" s="3">
        <f t="shared" si="1"/>
        <v>8.1741195910358364</v>
      </c>
      <c r="J20" s="3">
        <f t="shared" si="2"/>
        <v>8.2102654136114843</v>
      </c>
      <c r="K20" s="3">
        <f t="shared" si="19"/>
        <v>8.1465799166924846</v>
      </c>
      <c r="L20">
        <f t="shared" si="3"/>
        <v>203.9</v>
      </c>
      <c r="M20">
        <f t="shared" si="4"/>
        <v>209.9</v>
      </c>
      <c r="N20">
        <f t="shared" si="5"/>
        <v>211.8</v>
      </c>
      <c r="O20">
        <f t="shared" si="6"/>
        <v>208.53333333333333</v>
      </c>
      <c r="P20" s="2">
        <f t="shared" si="7"/>
        <v>211.8</v>
      </c>
      <c r="Q20" s="2">
        <f t="shared" si="8"/>
        <v>203.9</v>
      </c>
      <c r="R20" s="1">
        <f t="shared" si="9"/>
        <v>1.0387444825895047</v>
      </c>
      <c r="S20">
        <v>5.5</v>
      </c>
      <c r="T20">
        <v>5.26</v>
      </c>
      <c r="U20">
        <v>6.13</v>
      </c>
      <c r="V20">
        <v>5.84</v>
      </c>
      <c r="W20" s="3">
        <f t="shared" si="10"/>
        <v>5.6825000000000001</v>
      </c>
      <c r="X20" s="2">
        <f t="shared" si="11"/>
        <v>6.13</v>
      </c>
      <c r="Y20" s="2">
        <f t="shared" si="12"/>
        <v>5.26</v>
      </c>
      <c r="Z20" s="1">
        <f t="shared" si="13"/>
        <v>1.1653992395437263</v>
      </c>
      <c r="AA20">
        <v>27.37</v>
      </c>
      <c r="AB20">
        <v>29.96</v>
      </c>
      <c r="AC20">
        <f t="shared" si="14"/>
        <v>28.664999999999999</v>
      </c>
      <c r="AD20">
        <f t="shared" si="15"/>
        <v>29.96</v>
      </c>
      <c r="AE20">
        <f t="shared" si="16"/>
        <v>28.664999999999999</v>
      </c>
      <c r="AF20" s="1">
        <f t="shared" si="17"/>
        <v>1.0451770451770452</v>
      </c>
    </row>
    <row r="21" spans="1:32" x14ac:dyDescent="0.25">
      <c r="A21">
        <v>17</v>
      </c>
      <c r="B21">
        <v>20</v>
      </c>
      <c r="C21">
        <v>5.0656999999999996</v>
      </c>
      <c r="D21" s="4">
        <f t="shared" si="18"/>
        <v>2.3816897547258873</v>
      </c>
      <c r="E21">
        <v>1551</v>
      </c>
      <c r="F21">
        <v>1541</v>
      </c>
      <c r="G21">
        <v>1543</v>
      </c>
      <c r="H21" s="3">
        <f t="shared" si="0"/>
        <v>8.0088815449757309</v>
      </c>
      <c r="I21" s="3">
        <f t="shared" si="1"/>
        <v>7.957244655581948</v>
      </c>
      <c r="J21" s="3">
        <f t="shared" si="2"/>
        <v>7.9675720334607041</v>
      </c>
      <c r="K21" s="3">
        <f t="shared" si="19"/>
        <v>7.977899411339461</v>
      </c>
      <c r="L21">
        <f t="shared" si="3"/>
        <v>201.5</v>
      </c>
      <c r="M21">
        <f t="shared" si="4"/>
        <v>198.9</v>
      </c>
      <c r="N21">
        <f t="shared" si="5"/>
        <v>199.4</v>
      </c>
      <c r="O21">
        <f t="shared" si="6"/>
        <v>199.93333333333331</v>
      </c>
      <c r="P21" s="2">
        <f t="shared" si="7"/>
        <v>201.5</v>
      </c>
      <c r="Q21" s="2">
        <f t="shared" si="8"/>
        <v>198.9</v>
      </c>
      <c r="R21" s="1">
        <f t="shared" si="9"/>
        <v>1.0130718954248366</v>
      </c>
      <c r="S21">
        <v>6.15</v>
      </c>
      <c r="T21">
        <v>6.51</v>
      </c>
      <c r="U21">
        <v>6.38</v>
      </c>
      <c r="V21">
        <v>5.97</v>
      </c>
      <c r="W21" s="3">
        <f t="shared" si="10"/>
        <v>6.2524999999999995</v>
      </c>
      <c r="X21" s="2">
        <f t="shared" si="11"/>
        <v>6.51</v>
      </c>
      <c r="Y21" s="2">
        <f t="shared" si="12"/>
        <v>5.97</v>
      </c>
      <c r="Z21" s="1">
        <f t="shared" si="13"/>
        <v>1.0904522613065326</v>
      </c>
      <c r="AA21">
        <v>29.09</v>
      </c>
      <c r="AB21">
        <v>28.1</v>
      </c>
      <c r="AC21">
        <f t="shared" si="14"/>
        <v>28.594999999999999</v>
      </c>
      <c r="AD21">
        <f t="shared" si="15"/>
        <v>29.09</v>
      </c>
      <c r="AE21">
        <f t="shared" si="16"/>
        <v>28.1</v>
      </c>
      <c r="AF21" s="1">
        <f t="shared" si="17"/>
        <v>1.0352313167259786</v>
      </c>
    </row>
    <row r="22" spans="1:32" x14ac:dyDescent="0.25">
      <c r="A22">
        <v>5</v>
      </c>
      <c r="B22">
        <v>21</v>
      </c>
      <c r="C22">
        <v>4.8433099999999998</v>
      </c>
      <c r="D22" s="4">
        <f t="shared" si="18"/>
        <v>2.3264694914810562</v>
      </c>
      <c r="E22">
        <v>1530</v>
      </c>
      <c r="F22">
        <v>1500</v>
      </c>
      <c r="G22">
        <v>1572</v>
      </c>
      <c r="H22" s="3">
        <f t="shared" si="0"/>
        <v>7.9004440772487863</v>
      </c>
      <c r="I22" s="3">
        <f t="shared" si="1"/>
        <v>7.7455334090674377</v>
      </c>
      <c r="J22" s="3">
        <f t="shared" si="2"/>
        <v>8.1173190127026746</v>
      </c>
      <c r="K22" s="3">
        <f t="shared" si="19"/>
        <v>7.9210988330063001</v>
      </c>
      <c r="L22">
        <f t="shared" si="3"/>
        <v>196.1</v>
      </c>
      <c r="M22">
        <f t="shared" si="4"/>
        <v>188.5</v>
      </c>
      <c r="N22">
        <f t="shared" si="5"/>
        <v>207</v>
      </c>
      <c r="O22">
        <f t="shared" si="6"/>
        <v>197.20000000000002</v>
      </c>
      <c r="P22" s="2">
        <f t="shared" si="7"/>
        <v>207</v>
      </c>
      <c r="Q22" s="2">
        <f t="shared" si="8"/>
        <v>188.5</v>
      </c>
      <c r="R22" s="1">
        <f t="shared" si="9"/>
        <v>1.0981432360742707</v>
      </c>
      <c r="S22">
        <v>6.09</v>
      </c>
      <c r="T22">
        <v>5.78</v>
      </c>
      <c r="U22">
        <v>6.46</v>
      </c>
      <c r="V22">
        <v>5.97</v>
      </c>
      <c r="W22" s="3">
        <f t="shared" si="10"/>
        <v>6.0750000000000002</v>
      </c>
      <c r="X22" s="2">
        <f t="shared" si="11"/>
        <v>6.46</v>
      </c>
      <c r="Y22" s="2">
        <f t="shared" si="12"/>
        <v>5.78</v>
      </c>
      <c r="Z22" s="1">
        <f t="shared" si="13"/>
        <v>1.1176470588235294</v>
      </c>
      <c r="AA22">
        <v>21.34</v>
      </c>
      <c r="AB22">
        <v>22.14</v>
      </c>
      <c r="AC22">
        <f t="shared" si="14"/>
        <v>21.740000000000002</v>
      </c>
      <c r="AD22">
        <f t="shared" si="15"/>
        <v>22.14</v>
      </c>
      <c r="AE22">
        <f t="shared" si="16"/>
        <v>21.740000000000002</v>
      </c>
      <c r="AF22" s="1">
        <f t="shared" si="17"/>
        <v>1.0183992640294388</v>
      </c>
    </row>
    <row r="23" spans="1:32" x14ac:dyDescent="0.25">
      <c r="A23">
        <v>11</v>
      </c>
      <c r="B23">
        <v>22</v>
      </c>
      <c r="C23">
        <v>4.8813000000000004</v>
      </c>
      <c r="D23" s="4">
        <f t="shared" si="18"/>
        <v>2.4021940758006997</v>
      </c>
      <c r="E23">
        <v>1521</v>
      </c>
      <c r="F23">
        <v>1520</v>
      </c>
      <c r="G23">
        <v>1524</v>
      </c>
      <c r="H23" s="3">
        <f t="shared" si="0"/>
        <v>7.8539708767943823</v>
      </c>
      <c r="I23" s="3">
        <f t="shared" si="1"/>
        <v>7.8488071878550034</v>
      </c>
      <c r="J23" s="3">
        <f t="shared" si="2"/>
        <v>7.8694619436125173</v>
      </c>
      <c r="K23" s="3">
        <f t="shared" si="19"/>
        <v>7.8574133360873013</v>
      </c>
      <c r="L23">
        <f t="shared" si="3"/>
        <v>193.8</v>
      </c>
      <c r="M23">
        <f t="shared" si="4"/>
        <v>193.5</v>
      </c>
      <c r="N23">
        <f t="shared" si="5"/>
        <v>194.6</v>
      </c>
      <c r="O23">
        <f t="shared" si="6"/>
        <v>193.96666666666667</v>
      </c>
      <c r="P23" s="2">
        <f t="shared" si="7"/>
        <v>194.6</v>
      </c>
      <c r="Q23" s="2">
        <f t="shared" si="8"/>
        <v>193.5</v>
      </c>
      <c r="R23" s="1">
        <f t="shared" si="9"/>
        <v>1.0056847545219638</v>
      </c>
      <c r="S23">
        <v>5.95</v>
      </c>
      <c r="T23">
        <v>6.06</v>
      </c>
      <c r="U23">
        <v>6.07</v>
      </c>
      <c r="V23">
        <v>6.09</v>
      </c>
      <c r="W23" s="3">
        <f t="shared" si="10"/>
        <v>6.0424999999999995</v>
      </c>
      <c r="X23" s="2">
        <f t="shared" si="11"/>
        <v>6.09</v>
      </c>
      <c r="Y23" s="2">
        <f t="shared" si="12"/>
        <v>5.95</v>
      </c>
      <c r="Z23" s="1">
        <f t="shared" si="13"/>
        <v>1.0235294117647058</v>
      </c>
      <c r="AA23">
        <v>28.86</v>
      </c>
      <c r="AB23">
        <v>27.86</v>
      </c>
      <c r="AC23">
        <f t="shared" si="14"/>
        <v>28.36</v>
      </c>
      <c r="AD23">
        <f t="shared" si="15"/>
        <v>28.86</v>
      </c>
      <c r="AE23">
        <f t="shared" si="16"/>
        <v>27.86</v>
      </c>
      <c r="AF23" s="1">
        <f t="shared" si="17"/>
        <v>1.0358937544867193</v>
      </c>
    </row>
    <row r="24" spans="1:32" x14ac:dyDescent="0.25">
      <c r="A24">
        <v>10</v>
      </c>
      <c r="B24">
        <v>23</v>
      </c>
      <c r="C24">
        <v>5.0016999999999996</v>
      </c>
      <c r="D24" s="4">
        <f t="shared" si="18"/>
        <v>2.4776926518906008</v>
      </c>
      <c r="E24">
        <v>1545</v>
      </c>
      <c r="F24">
        <v>1510</v>
      </c>
      <c r="G24">
        <v>1500</v>
      </c>
      <c r="H24" s="3">
        <f t="shared" si="0"/>
        <v>7.977899411339461</v>
      </c>
      <c r="I24" s="3">
        <f t="shared" si="1"/>
        <v>7.7971702984612206</v>
      </c>
      <c r="J24" s="3">
        <f t="shared" si="2"/>
        <v>7.7455334090674377</v>
      </c>
      <c r="K24" s="3">
        <f t="shared" si="19"/>
        <v>7.8402010396227064</v>
      </c>
      <c r="L24">
        <f t="shared" si="3"/>
        <v>200</v>
      </c>
      <c r="M24">
        <f t="shared" si="4"/>
        <v>191</v>
      </c>
      <c r="N24">
        <f t="shared" si="5"/>
        <v>188.5</v>
      </c>
      <c r="O24">
        <f t="shared" si="6"/>
        <v>193.16666666666666</v>
      </c>
      <c r="P24" s="2">
        <f t="shared" si="7"/>
        <v>200</v>
      </c>
      <c r="Q24" s="2">
        <f t="shared" si="8"/>
        <v>188.5</v>
      </c>
      <c r="R24" s="1">
        <f t="shared" si="9"/>
        <v>1.0610079575596818</v>
      </c>
      <c r="S24">
        <v>6.21</v>
      </c>
      <c r="T24">
        <v>6.63</v>
      </c>
      <c r="U24">
        <v>5.99</v>
      </c>
      <c r="V24">
        <v>6</v>
      </c>
      <c r="W24" s="3">
        <f t="shared" si="10"/>
        <v>6.2074999999999996</v>
      </c>
      <c r="X24" s="2">
        <f t="shared" si="11"/>
        <v>6.63</v>
      </c>
      <c r="Y24" s="2">
        <f t="shared" si="12"/>
        <v>5.99</v>
      </c>
      <c r="Z24" s="1">
        <f t="shared" si="13"/>
        <v>1.1068447412353923</v>
      </c>
      <c r="AA24">
        <v>26.99</v>
      </c>
      <c r="AB24">
        <v>27.21</v>
      </c>
      <c r="AC24">
        <f t="shared" si="14"/>
        <v>27.1</v>
      </c>
      <c r="AD24">
        <f t="shared" si="15"/>
        <v>27.21</v>
      </c>
      <c r="AE24">
        <f t="shared" si="16"/>
        <v>27.1</v>
      </c>
      <c r="AF24" s="1">
        <f t="shared" si="17"/>
        <v>1.004059040590406</v>
      </c>
    </row>
    <row r="25" spans="1:32" x14ac:dyDescent="0.25">
      <c r="A25">
        <v>1</v>
      </c>
      <c r="B25">
        <v>24</v>
      </c>
      <c r="C25">
        <v>5.7037300000000002</v>
      </c>
      <c r="D25" s="4">
        <f t="shared" si="18"/>
        <v>2.3920211866087024</v>
      </c>
      <c r="E25">
        <v>1600</v>
      </c>
      <c r="F25">
        <v>1613</v>
      </c>
      <c r="G25">
        <v>1602</v>
      </c>
      <c r="H25" s="3">
        <f t="shared" si="0"/>
        <v>8.2619023030052663</v>
      </c>
      <c r="I25" s="3">
        <f t="shared" si="1"/>
        <v>8.3290302592171841</v>
      </c>
      <c r="J25" s="3">
        <f t="shared" si="2"/>
        <v>8.2722296808840241</v>
      </c>
      <c r="K25" s="3">
        <f t="shared" si="19"/>
        <v>8.2877207477021582</v>
      </c>
      <c r="L25">
        <f t="shared" si="3"/>
        <v>214.4</v>
      </c>
      <c r="M25">
        <f t="shared" si="4"/>
        <v>217.9</v>
      </c>
      <c r="N25">
        <f t="shared" si="5"/>
        <v>215</v>
      </c>
      <c r="O25">
        <f t="shared" si="6"/>
        <v>215.76666666666665</v>
      </c>
      <c r="P25" s="2">
        <f t="shared" si="7"/>
        <v>217.9</v>
      </c>
      <c r="Q25" s="2">
        <f t="shared" si="8"/>
        <v>214.4</v>
      </c>
      <c r="R25" s="1">
        <f t="shared" si="9"/>
        <v>1.0163246268656716</v>
      </c>
      <c r="S25">
        <v>6.51</v>
      </c>
      <c r="T25">
        <v>6.58</v>
      </c>
      <c r="U25">
        <v>6.57</v>
      </c>
      <c r="V25">
        <v>6.11</v>
      </c>
      <c r="W25" s="3">
        <f t="shared" si="10"/>
        <v>6.4424999999999999</v>
      </c>
      <c r="X25" s="2">
        <f t="shared" si="11"/>
        <v>6.58</v>
      </c>
      <c r="Y25" s="2">
        <f t="shared" si="12"/>
        <v>6.11</v>
      </c>
      <c r="Z25" s="1">
        <f t="shared" si="13"/>
        <v>1.0769230769230769</v>
      </c>
      <c r="AA25">
        <v>25</v>
      </c>
      <c r="AB25">
        <v>24.53</v>
      </c>
      <c r="AC25">
        <f t="shared" si="14"/>
        <v>24.765000000000001</v>
      </c>
      <c r="AD25">
        <f t="shared" si="15"/>
        <v>25</v>
      </c>
      <c r="AE25">
        <f t="shared" si="16"/>
        <v>24.53</v>
      </c>
      <c r="AF25" s="1">
        <f t="shared" si="17"/>
        <v>1.019160211985324</v>
      </c>
    </row>
    <row r="26" spans="1:32" x14ac:dyDescent="0.25">
      <c r="A26">
        <v>24</v>
      </c>
      <c r="B26">
        <v>25</v>
      </c>
      <c r="C26">
        <v>5.5510999999999999</v>
      </c>
      <c r="D26" s="4">
        <f t="shared" si="18"/>
        <v>2.4020678661794643</v>
      </c>
      <c r="E26">
        <v>1603</v>
      </c>
      <c r="F26">
        <v>1582</v>
      </c>
      <c r="G26">
        <v>1580</v>
      </c>
      <c r="H26" s="3">
        <f t="shared" si="0"/>
        <v>8.2773933698234021</v>
      </c>
      <c r="I26" s="3">
        <f t="shared" si="1"/>
        <v>8.1689559020964584</v>
      </c>
      <c r="J26" s="3">
        <f t="shared" si="2"/>
        <v>8.1586285242177006</v>
      </c>
      <c r="K26" s="3">
        <f t="shared" si="19"/>
        <v>8.2016592653791864</v>
      </c>
      <c r="L26">
        <f t="shared" si="3"/>
        <v>215.2</v>
      </c>
      <c r="M26">
        <f t="shared" si="4"/>
        <v>209.6</v>
      </c>
      <c r="N26">
        <f t="shared" si="5"/>
        <v>209.1</v>
      </c>
      <c r="O26">
        <f t="shared" si="6"/>
        <v>211.29999999999998</v>
      </c>
      <c r="P26" s="2">
        <f t="shared" si="7"/>
        <v>215.2</v>
      </c>
      <c r="Q26" s="2">
        <f t="shared" si="8"/>
        <v>209.1</v>
      </c>
      <c r="R26" s="1">
        <f t="shared" si="9"/>
        <v>1.029172644667623</v>
      </c>
      <c r="S26">
        <v>6.18</v>
      </c>
      <c r="T26">
        <v>6.12</v>
      </c>
      <c r="U26">
        <v>5.92</v>
      </c>
      <c r="V26">
        <v>5.81</v>
      </c>
      <c r="W26" s="3">
        <f t="shared" si="10"/>
        <v>6.0074999999999994</v>
      </c>
      <c r="X26" s="2">
        <f t="shared" si="11"/>
        <v>6.18</v>
      </c>
      <c r="Y26" s="2">
        <f t="shared" si="12"/>
        <v>5.81</v>
      </c>
      <c r="Z26" s="1">
        <f t="shared" si="13"/>
        <v>1.0636833046471601</v>
      </c>
      <c r="AA26">
        <v>31.18</v>
      </c>
      <c r="AB26">
        <v>29.5</v>
      </c>
      <c r="AC26">
        <f t="shared" si="14"/>
        <v>30.34</v>
      </c>
      <c r="AD26">
        <f t="shared" si="15"/>
        <v>31.18</v>
      </c>
      <c r="AE26">
        <f t="shared" si="16"/>
        <v>29.5</v>
      </c>
      <c r="AF26" s="1">
        <f t="shared" si="17"/>
        <v>1.0569491525423729</v>
      </c>
    </row>
    <row r="27" spans="1:32" x14ac:dyDescent="0.25">
      <c r="A27">
        <v>12</v>
      </c>
      <c r="B27">
        <v>26</v>
      </c>
      <c r="C27">
        <v>5.8520000000000003</v>
      </c>
      <c r="D27" s="4">
        <f t="shared" si="18"/>
        <v>2.8257015008185187</v>
      </c>
      <c r="E27">
        <v>1563</v>
      </c>
      <c r="F27">
        <v>1536</v>
      </c>
      <c r="G27">
        <v>1495</v>
      </c>
      <c r="H27" s="3">
        <f t="shared" si="0"/>
        <v>8.0708458122482707</v>
      </c>
      <c r="I27" s="3">
        <f t="shared" si="1"/>
        <v>7.9314262108850562</v>
      </c>
      <c r="J27" s="3">
        <f t="shared" si="2"/>
        <v>7.7197149643705467</v>
      </c>
      <c r="K27" s="3">
        <f t="shared" si="19"/>
        <v>7.9073289958346242</v>
      </c>
      <c r="L27">
        <f t="shared" si="3"/>
        <v>204.6</v>
      </c>
      <c r="M27">
        <f t="shared" si="4"/>
        <v>197.6</v>
      </c>
      <c r="N27">
        <f t="shared" si="5"/>
        <v>187.2</v>
      </c>
      <c r="O27">
        <f t="shared" si="6"/>
        <v>196.46666666666667</v>
      </c>
      <c r="P27" s="2">
        <f t="shared" si="7"/>
        <v>204.6</v>
      </c>
      <c r="Q27" s="2">
        <f t="shared" si="8"/>
        <v>187.2</v>
      </c>
      <c r="R27" s="1">
        <f t="shared" si="9"/>
        <v>1.0929487179487181</v>
      </c>
      <c r="S27">
        <v>6.15</v>
      </c>
      <c r="T27">
        <v>6.09</v>
      </c>
      <c r="U27">
        <v>6.2</v>
      </c>
      <c r="V27">
        <v>6.24</v>
      </c>
      <c r="W27" s="3">
        <f t="shared" si="10"/>
        <v>6.17</v>
      </c>
      <c r="X27" s="2">
        <f t="shared" si="11"/>
        <v>6.24</v>
      </c>
      <c r="Y27" s="2">
        <f t="shared" si="12"/>
        <v>6.09</v>
      </c>
      <c r="Z27" s="1">
        <f t="shared" si="13"/>
        <v>1.0246305418719213</v>
      </c>
      <c r="AA27">
        <v>28.52</v>
      </c>
      <c r="AB27">
        <v>27.82</v>
      </c>
      <c r="AC27">
        <f t="shared" si="14"/>
        <v>28.17</v>
      </c>
      <c r="AD27">
        <f t="shared" si="15"/>
        <v>28.52</v>
      </c>
      <c r="AE27">
        <f t="shared" si="16"/>
        <v>27.82</v>
      </c>
      <c r="AF27" s="1">
        <f t="shared" si="17"/>
        <v>1.0251617541337168</v>
      </c>
    </row>
    <row r="28" spans="1:32" x14ac:dyDescent="0.25">
      <c r="A28">
        <v>8</v>
      </c>
      <c r="B28">
        <v>27</v>
      </c>
      <c r="C28">
        <v>5.97377</v>
      </c>
      <c r="D28" s="4">
        <f t="shared" si="18"/>
        <v>2.3100304457788479</v>
      </c>
      <c r="E28">
        <v>1645</v>
      </c>
      <c r="F28">
        <v>1646</v>
      </c>
      <c r="G28">
        <v>1656</v>
      </c>
      <c r="H28" s="3">
        <f t="shared" si="0"/>
        <v>8.4942683052772896</v>
      </c>
      <c r="I28" s="3">
        <f t="shared" si="1"/>
        <v>8.4994319942166694</v>
      </c>
      <c r="J28" s="3">
        <f t="shared" si="2"/>
        <v>8.5510688836104514</v>
      </c>
      <c r="K28" s="3">
        <f t="shared" si="19"/>
        <v>8.5149230610348035</v>
      </c>
      <c r="L28">
        <f t="shared" si="3"/>
        <v>226.7</v>
      </c>
      <c r="M28">
        <f t="shared" si="4"/>
        <v>226.9</v>
      </c>
      <c r="N28">
        <f t="shared" si="5"/>
        <v>229.7</v>
      </c>
      <c r="O28">
        <f t="shared" si="6"/>
        <v>227.76666666666665</v>
      </c>
      <c r="P28" s="2">
        <f t="shared" si="7"/>
        <v>229.7</v>
      </c>
      <c r="Q28" s="2">
        <f t="shared" si="8"/>
        <v>226.7</v>
      </c>
      <c r="R28" s="1">
        <f t="shared" si="9"/>
        <v>1.0132333480370534</v>
      </c>
      <c r="S28">
        <v>6.17</v>
      </c>
      <c r="T28">
        <v>6.5</v>
      </c>
      <c r="U28">
        <v>6.47</v>
      </c>
      <c r="V28">
        <v>6.22</v>
      </c>
      <c r="W28" s="3">
        <f t="shared" si="10"/>
        <v>6.34</v>
      </c>
      <c r="X28" s="2">
        <f t="shared" si="11"/>
        <v>6.5</v>
      </c>
      <c r="Y28" s="2">
        <f t="shared" si="12"/>
        <v>6.17</v>
      </c>
      <c r="Z28" s="1">
        <f t="shared" si="13"/>
        <v>1.0534846029173419</v>
      </c>
      <c r="AA28">
        <v>27.61</v>
      </c>
      <c r="AB28">
        <v>27.27</v>
      </c>
      <c r="AC28">
        <f t="shared" si="14"/>
        <v>27.439999999999998</v>
      </c>
      <c r="AD28">
        <f t="shared" si="15"/>
        <v>27.61</v>
      </c>
      <c r="AE28">
        <f t="shared" si="16"/>
        <v>27.27</v>
      </c>
      <c r="AF28" s="1">
        <f t="shared" si="17"/>
        <v>1.0124679134580126</v>
      </c>
    </row>
    <row r="29" spans="1:32" x14ac:dyDescent="0.25">
      <c r="A29">
        <v>20</v>
      </c>
      <c r="B29">
        <v>28</v>
      </c>
      <c r="C29">
        <v>5.2826000000000004</v>
      </c>
      <c r="D29" s="4">
        <f t="shared" si="18"/>
        <v>2.3896586824817563</v>
      </c>
      <c r="E29">
        <v>1563</v>
      </c>
      <c r="F29">
        <v>1566</v>
      </c>
      <c r="G29">
        <v>1566</v>
      </c>
      <c r="H29" s="3">
        <f t="shared" si="0"/>
        <v>8.0708458122482707</v>
      </c>
      <c r="I29" s="3">
        <f t="shared" si="1"/>
        <v>8.0863368790664047</v>
      </c>
      <c r="J29" s="3">
        <f t="shared" si="2"/>
        <v>8.0863368790664047</v>
      </c>
      <c r="K29" s="3">
        <f t="shared" si="19"/>
        <v>8.0811731901270267</v>
      </c>
      <c r="L29">
        <f t="shared" si="3"/>
        <v>204.6</v>
      </c>
      <c r="M29">
        <f t="shared" si="4"/>
        <v>205.4</v>
      </c>
      <c r="N29">
        <f t="shared" si="5"/>
        <v>205.4</v>
      </c>
      <c r="O29">
        <f t="shared" si="6"/>
        <v>205.13333333333333</v>
      </c>
      <c r="P29" s="2">
        <f t="shared" si="7"/>
        <v>205.4</v>
      </c>
      <c r="Q29" s="2">
        <f t="shared" si="8"/>
        <v>204.6</v>
      </c>
      <c r="R29" s="1">
        <f t="shared" si="9"/>
        <v>1.0039100684261975</v>
      </c>
      <c r="S29">
        <v>6.5</v>
      </c>
      <c r="T29">
        <v>6.19</v>
      </c>
      <c r="U29">
        <v>6.23</v>
      </c>
      <c r="V29">
        <v>6.23</v>
      </c>
      <c r="W29" s="3">
        <f t="shared" si="10"/>
        <v>6.2875000000000005</v>
      </c>
      <c r="X29" s="2">
        <f t="shared" si="11"/>
        <v>6.5</v>
      </c>
      <c r="Y29" s="2">
        <f t="shared" si="12"/>
        <v>6.19</v>
      </c>
      <c r="Z29" s="1">
        <f t="shared" si="13"/>
        <v>1.0500807754442649</v>
      </c>
      <c r="AA29">
        <v>27.66</v>
      </c>
      <c r="AB29">
        <v>28.62</v>
      </c>
      <c r="AC29">
        <f t="shared" si="14"/>
        <v>28.14</v>
      </c>
      <c r="AD29">
        <f t="shared" si="15"/>
        <v>28.62</v>
      </c>
      <c r="AE29">
        <f t="shared" si="16"/>
        <v>28.14</v>
      </c>
      <c r="AF29" s="1">
        <f t="shared" si="17"/>
        <v>1.0170575692963753</v>
      </c>
    </row>
    <row r="30" spans="1:32" x14ac:dyDescent="0.25">
      <c r="A30">
        <v>14</v>
      </c>
      <c r="B30">
        <v>29</v>
      </c>
      <c r="C30">
        <v>5.2471300000000003</v>
      </c>
      <c r="D30" s="4">
        <f t="shared" si="18"/>
        <v>2.4400439191138439</v>
      </c>
      <c r="E30">
        <v>1556</v>
      </c>
      <c r="F30">
        <v>1560</v>
      </c>
      <c r="G30">
        <v>1536</v>
      </c>
      <c r="H30" s="3">
        <f t="shared" si="0"/>
        <v>8.0346999896726228</v>
      </c>
      <c r="I30" s="3">
        <f t="shared" si="1"/>
        <v>8.0553547454301349</v>
      </c>
      <c r="J30" s="3">
        <f t="shared" si="2"/>
        <v>7.9314262108850562</v>
      </c>
      <c r="K30" s="3">
        <f t="shared" si="19"/>
        <v>8.007160315329271</v>
      </c>
      <c r="L30">
        <f t="shared" si="3"/>
        <v>202.8</v>
      </c>
      <c r="M30">
        <f t="shared" si="4"/>
        <v>203.9</v>
      </c>
      <c r="N30">
        <f t="shared" si="5"/>
        <v>197.6</v>
      </c>
      <c r="O30">
        <f t="shared" si="6"/>
        <v>201.43333333333337</v>
      </c>
      <c r="P30" s="2">
        <f t="shared" si="7"/>
        <v>203.9</v>
      </c>
      <c r="Q30" s="2">
        <f t="shared" si="8"/>
        <v>197.6</v>
      </c>
      <c r="R30" s="1">
        <f t="shared" si="9"/>
        <v>1.0318825910931175</v>
      </c>
      <c r="S30">
        <v>6.18</v>
      </c>
      <c r="T30">
        <v>6.27</v>
      </c>
      <c r="U30">
        <v>5.9</v>
      </c>
      <c r="V30">
        <v>5.82</v>
      </c>
      <c r="W30" s="3">
        <f t="shared" si="10"/>
        <v>6.0425000000000004</v>
      </c>
      <c r="X30" s="2">
        <f t="shared" si="11"/>
        <v>6.27</v>
      </c>
      <c r="Y30" s="2">
        <f t="shared" si="12"/>
        <v>5.82</v>
      </c>
      <c r="Z30" s="1">
        <f t="shared" si="13"/>
        <v>1.0773195876288659</v>
      </c>
      <c r="AA30">
        <v>26.32</v>
      </c>
      <c r="AB30">
        <v>26.72</v>
      </c>
      <c r="AC30">
        <f t="shared" si="14"/>
        <v>26.52</v>
      </c>
      <c r="AD30">
        <f t="shared" si="15"/>
        <v>26.72</v>
      </c>
      <c r="AE30">
        <f t="shared" si="16"/>
        <v>26.52</v>
      </c>
      <c r="AF30" s="1">
        <f t="shared" si="17"/>
        <v>1.0075414781297134</v>
      </c>
    </row>
    <row r="31" spans="1:32" x14ac:dyDescent="0.25">
      <c r="A31">
        <v>32</v>
      </c>
      <c r="B31">
        <v>30</v>
      </c>
      <c r="C31">
        <v>5.8428000000000004</v>
      </c>
      <c r="D31" s="4">
        <f t="shared" si="18"/>
        <v>2.4610621488506381</v>
      </c>
      <c r="E31">
        <v>1614</v>
      </c>
      <c r="F31">
        <v>1598</v>
      </c>
      <c r="G31">
        <v>1596</v>
      </c>
      <c r="H31" s="3">
        <f t="shared" si="0"/>
        <v>8.3341939481565639</v>
      </c>
      <c r="I31" s="3">
        <f t="shared" si="1"/>
        <v>8.2515749251265103</v>
      </c>
      <c r="J31" s="3">
        <f t="shared" si="2"/>
        <v>8.2412475472477542</v>
      </c>
      <c r="K31" s="3">
        <f t="shared" si="19"/>
        <v>8.2756721401769422</v>
      </c>
      <c r="L31">
        <f t="shared" si="3"/>
        <v>218.2</v>
      </c>
      <c r="M31">
        <f t="shared" si="4"/>
        <v>213.9</v>
      </c>
      <c r="N31">
        <f t="shared" si="5"/>
        <v>213.4</v>
      </c>
      <c r="O31">
        <f t="shared" si="6"/>
        <v>215.16666666666666</v>
      </c>
      <c r="P31" s="2">
        <f t="shared" si="7"/>
        <v>218.2</v>
      </c>
      <c r="Q31" s="2">
        <f t="shared" si="8"/>
        <v>213.4</v>
      </c>
      <c r="R31" s="1">
        <f t="shared" si="9"/>
        <v>1.0224929709465791</v>
      </c>
      <c r="S31">
        <v>6.09</v>
      </c>
      <c r="T31">
        <v>6.02</v>
      </c>
      <c r="U31">
        <v>5.7</v>
      </c>
      <c r="V31">
        <v>5.76</v>
      </c>
      <c r="W31" s="3">
        <f t="shared" si="10"/>
        <v>5.8925000000000001</v>
      </c>
      <c r="X31" s="2">
        <f t="shared" si="11"/>
        <v>6.09</v>
      </c>
      <c r="Y31" s="2">
        <f t="shared" si="12"/>
        <v>5.7</v>
      </c>
      <c r="Z31" s="1">
        <f t="shared" si="13"/>
        <v>1.0684210526315789</v>
      </c>
      <c r="AA31">
        <v>27.39</v>
      </c>
      <c r="AB31">
        <v>27.2</v>
      </c>
      <c r="AC31">
        <f t="shared" si="14"/>
        <v>27.295000000000002</v>
      </c>
      <c r="AD31">
        <f t="shared" si="15"/>
        <v>27.39</v>
      </c>
      <c r="AE31">
        <f t="shared" si="16"/>
        <v>27.2</v>
      </c>
      <c r="AF31" s="1">
        <f t="shared" si="17"/>
        <v>1.0069852941176471</v>
      </c>
    </row>
    <row r="32" spans="1:32" x14ac:dyDescent="0.25">
      <c r="A32">
        <v>28</v>
      </c>
      <c r="B32">
        <v>31</v>
      </c>
      <c r="C32">
        <v>5.9923099999999998</v>
      </c>
      <c r="D32" s="4">
        <f t="shared" si="18"/>
        <v>2.5913560931700843</v>
      </c>
      <c r="E32">
        <v>1574</v>
      </c>
      <c r="F32">
        <v>1596</v>
      </c>
      <c r="G32">
        <v>1596</v>
      </c>
      <c r="H32" s="3">
        <f t="shared" si="0"/>
        <v>8.1276463905814307</v>
      </c>
      <c r="I32" s="3">
        <f t="shared" si="1"/>
        <v>8.2412475472477542</v>
      </c>
      <c r="J32" s="3">
        <f t="shared" si="2"/>
        <v>8.2412475472477542</v>
      </c>
      <c r="K32" s="3">
        <f t="shared" si="19"/>
        <v>8.2033804950256464</v>
      </c>
      <c r="L32">
        <f t="shared" si="3"/>
        <v>207.5</v>
      </c>
      <c r="M32">
        <f t="shared" si="4"/>
        <v>213.4</v>
      </c>
      <c r="N32">
        <f t="shared" si="5"/>
        <v>213.4</v>
      </c>
      <c r="O32">
        <f t="shared" si="6"/>
        <v>211.43333333333331</v>
      </c>
      <c r="P32" s="2">
        <f t="shared" si="7"/>
        <v>213.4</v>
      </c>
      <c r="Q32" s="2">
        <f t="shared" si="8"/>
        <v>207.5</v>
      </c>
      <c r="R32" s="1">
        <f t="shared" si="9"/>
        <v>1.028433734939759</v>
      </c>
      <c r="S32">
        <v>5.96</v>
      </c>
      <c r="T32">
        <v>5.5</v>
      </c>
      <c r="U32">
        <v>6.64</v>
      </c>
      <c r="V32">
        <v>6.21</v>
      </c>
      <c r="W32" s="3">
        <f t="shared" si="10"/>
        <v>6.0775000000000006</v>
      </c>
      <c r="X32" s="2">
        <f t="shared" si="11"/>
        <v>6.64</v>
      </c>
      <c r="Y32" s="2">
        <f t="shared" si="12"/>
        <v>5.5</v>
      </c>
      <c r="Z32" s="1">
        <f t="shared" si="13"/>
        <v>1.2072727272727273</v>
      </c>
      <c r="AA32">
        <v>30.82</v>
      </c>
      <c r="AB32">
        <v>28.94</v>
      </c>
      <c r="AC32">
        <f t="shared" si="14"/>
        <v>29.880000000000003</v>
      </c>
      <c r="AD32">
        <f t="shared" si="15"/>
        <v>30.82</v>
      </c>
      <c r="AE32">
        <f t="shared" si="16"/>
        <v>28.94</v>
      </c>
      <c r="AF32" s="1">
        <f t="shared" si="17"/>
        <v>1.06496199032481</v>
      </c>
    </row>
    <row r="33" spans="1:32" x14ac:dyDescent="0.25">
      <c r="A33">
        <v>15</v>
      </c>
      <c r="B33">
        <v>32</v>
      </c>
      <c r="C33">
        <v>6.2633999999999999</v>
      </c>
      <c r="D33" s="4">
        <f t="shared" si="18"/>
        <v>2.4456825101366979</v>
      </c>
      <c r="E33">
        <v>1637</v>
      </c>
      <c r="F33">
        <v>1643</v>
      </c>
      <c r="G33">
        <v>1651</v>
      </c>
      <c r="H33" s="3">
        <f t="shared" si="0"/>
        <v>8.4529587937622637</v>
      </c>
      <c r="I33" s="3">
        <f t="shared" si="1"/>
        <v>8.4839409273985336</v>
      </c>
      <c r="J33" s="3">
        <f t="shared" si="2"/>
        <v>8.5252504389135595</v>
      </c>
      <c r="K33" s="3">
        <f t="shared" si="19"/>
        <v>8.4873833866914534</v>
      </c>
      <c r="L33">
        <f t="shared" si="3"/>
        <v>224.5</v>
      </c>
      <c r="M33">
        <f t="shared" si="4"/>
        <v>226.1</v>
      </c>
      <c r="N33">
        <f t="shared" si="5"/>
        <v>228.3</v>
      </c>
      <c r="O33">
        <f t="shared" si="6"/>
        <v>226.30000000000004</v>
      </c>
      <c r="P33" s="2">
        <f t="shared" si="7"/>
        <v>228.3</v>
      </c>
      <c r="Q33" s="2">
        <f t="shared" si="8"/>
        <v>224.5</v>
      </c>
      <c r="R33" s="1">
        <f t="shared" si="9"/>
        <v>1.0169265033407573</v>
      </c>
      <c r="S33">
        <v>6.21</v>
      </c>
      <c r="T33">
        <v>6.1</v>
      </c>
      <c r="U33">
        <v>6.73</v>
      </c>
      <c r="V33">
        <v>6.46</v>
      </c>
      <c r="W33" s="3">
        <f t="shared" si="10"/>
        <v>6.375</v>
      </c>
      <c r="X33" s="2">
        <f t="shared" si="11"/>
        <v>6.73</v>
      </c>
      <c r="Y33" s="2">
        <f t="shared" si="12"/>
        <v>6.1</v>
      </c>
      <c r="Z33" s="1">
        <f t="shared" si="13"/>
        <v>1.1032786885245902</v>
      </c>
      <c r="AA33">
        <v>29.81</v>
      </c>
      <c r="AB33">
        <v>30.7</v>
      </c>
      <c r="AC33">
        <f t="shared" si="14"/>
        <v>30.254999999999999</v>
      </c>
      <c r="AD33">
        <f t="shared" si="15"/>
        <v>30.7</v>
      </c>
      <c r="AE33">
        <f t="shared" si="16"/>
        <v>30.254999999999999</v>
      </c>
      <c r="AF33" s="1">
        <f t="shared" si="17"/>
        <v>1.0147083126755909</v>
      </c>
    </row>
    <row r="34" spans="1:32" x14ac:dyDescent="0.25">
      <c r="A34">
        <v>33</v>
      </c>
      <c r="B34" t="s">
        <v>28</v>
      </c>
      <c r="C34">
        <v>3.5293800000000002</v>
      </c>
      <c r="D34" s="4">
        <f t="shared" si="18"/>
        <v>2.6648083967339655</v>
      </c>
      <c r="E34">
        <v>1315</v>
      </c>
      <c r="F34">
        <v>1323</v>
      </c>
      <c r="G34">
        <v>1320</v>
      </c>
      <c r="H34" s="3">
        <f t="shared" si="0"/>
        <v>6.7902509552824535</v>
      </c>
      <c r="I34" s="3">
        <f t="shared" si="1"/>
        <v>6.8315604667974803</v>
      </c>
      <c r="J34" s="3">
        <f t="shared" si="2"/>
        <v>6.8160693999793454</v>
      </c>
      <c r="K34" s="3">
        <f t="shared" si="19"/>
        <v>6.8126269406864255</v>
      </c>
      <c r="L34">
        <f t="shared" si="3"/>
        <v>144.9</v>
      </c>
      <c r="M34">
        <f t="shared" si="4"/>
        <v>146.6</v>
      </c>
      <c r="N34">
        <f t="shared" si="5"/>
        <v>146</v>
      </c>
      <c r="O34">
        <f t="shared" si="6"/>
        <v>145.83333333333334</v>
      </c>
      <c r="P34" s="2">
        <f t="shared" si="7"/>
        <v>146.6</v>
      </c>
      <c r="Q34" s="2">
        <f t="shared" si="8"/>
        <v>144.9</v>
      </c>
      <c r="R34" s="1">
        <f t="shared" si="9"/>
        <v>1.0117322291235333</v>
      </c>
      <c r="S34">
        <v>6.22</v>
      </c>
      <c r="T34">
        <v>5.62</v>
      </c>
      <c r="U34">
        <v>6.07</v>
      </c>
      <c r="V34">
        <v>5.68</v>
      </c>
      <c r="W34" s="3">
        <f t="shared" si="10"/>
        <v>5.8975</v>
      </c>
      <c r="X34" s="2">
        <f t="shared" si="11"/>
        <v>6.22</v>
      </c>
      <c r="Y34" s="2">
        <f t="shared" si="12"/>
        <v>5.62</v>
      </c>
      <c r="Z34" s="1">
        <f t="shared" si="13"/>
        <v>1.1067615658362988</v>
      </c>
      <c r="AA34">
        <v>24.28</v>
      </c>
      <c r="AB34">
        <v>24.67</v>
      </c>
      <c r="AC34">
        <f t="shared" si="14"/>
        <v>24.475000000000001</v>
      </c>
      <c r="AD34">
        <f t="shared" si="15"/>
        <v>24.67</v>
      </c>
      <c r="AE34">
        <f t="shared" si="16"/>
        <v>24.475000000000001</v>
      </c>
      <c r="AF34" s="1">
        <f t="shared" si="17"/>
        <v>1.0079673135852911</v>
      </c>
    </row>
    <row r="35" spans="1:32" x14ac:dyDescent="0.25">
      <c r="A35">
        <v>34</v>
      </c>
      <c r="B35" t="s">
        <v>29</v>
      </c>
      <c r="C35">
        <v>3.2099700000000002</v>
      </c>
      <c r="D35" s="4">
        <f t="shared" si="18"/>
        <v>2.455141946576135</v>
      </c>
      <c r="E35">
        <v>1303</v>
      </c>
      <c r="F35">
        <v>1318</v>
      </c>
      <c r="G35">
        <v>1320</v>
      </c>
      <c r="H35" s="3">
        <f t="shared" si="0"/>
        <v>6.7282866880099146</v>
      </c>
      <c r="I35" s="3">
        <f t="shared" si="1"/>
        <v>6.8057420221005884</v>
      </c>
      <c r="J35" s="3">
        <f t="shared" si="2"/>
        <v>6.8160693999793454</v>
      </c>
      <c r="K35" s="3">
        <f t="shared" si="19"/>
        <v>6.7833660366966164</v>
      </c>
      <c r="L35">
        <f t="shared" si="3"/>
        <v>142.19999999999999</v>
      </c>
      <c r="M35">
        <f t="shared" si="4"/>
        <v>145.5</v>
      </c>
      <c r="N35">
        <f t="shared" si="5"/>
        <v>146</v>
      </c>
      <c r="O35">
        <f t="shared" si="6"/>
        <v>144.56666666666666</v>
      </c>
      <c r="P35" s="2">
        <f t="shared" si="7"/>
        <v>146</v>
      </c>
      <c r="Q35" s="2">
        <f t="shared" si="8"/>
        <v>142.19999999999999</v>
      </c>
      <c r="R35" s="1">
        <f t="shared" si="9"/>
        <v>1.0267229254571029</v>
      </c>
      <c r="S35">
        <v>5.0599999999999996</v>
      </c>
      <c r="T35">
        <v>5.8</v>
      </c>
      <c r="U35">
        <v>6.22</v>
      </c>
      <c r="V35">
        <v>5.14</v>
      </c>
      <c r="W35" s="3">
        <f t="shared" si="10"/>
        <v>5.5549999999999997</v>
      </c>
      <c r="X35" s="2">
        <f t="shared" si="11"/>
        <v>6.22</v>
      </c>
      <c r="Y35" s="2">
        <f t="shared" si="12"/>
        <v>5.0599999999999996</v>
      </c>
      <c r="Z35" s="1">
        <f t="shared" si="13"/>
        <v>1.2292490118577075</v>
      </c>
      <c r="AA35">
        <v>22.41</v>
      </c>
      <c r="AB35">
        <v>24.74</v>
      </c>
      <c r="AC35">
        <f t="shared" si="14"/>
        <v>23.574999999999999</v>
      </c>
      <c r="AD35">
        <f t="shared" si="15"/>
        <v>24.74</v>
      </c>
      <c r="AE35">
        <f t="shared" si="16"/>
        <v>23.574999999999999</v>
      </c>
      <c r="AF35" s="1">
        <f t="shared" si="17"/>
        <v>1.0494167550371156</v>
      </c>
    </row>
    <row r="37" spans="1:32" x14ac:dyDescent="0.25">
      <c r="B37">
        <f>AVERAGE(B2:B12)</f>
        <v>6</v>
      </c>
      <c r="C37" s="1">
        <f t="shared" ref="C37:AF37" si="20">AVERAGE(C2:C12)</f>
        <v>5.3338236363636362</v>
      </c>
      <c r="D37" s="4">
        <f t="shared" si="20"/>
        <v>2.4249434223081305</v>
      </c>
      <c r="E37" s="3">
        <f t="shared" si="20"/>
        <v>1562.6363636363637</v>
      </c>
      <c r="F37" s="3">
        <f t="shared" si="20"/>
        <v>1562.2727272727273</v>
      </c>
      <c r="G37" s="3">
        <f t="shared" si="20"/>
        <v>1560.090909090909</v>
      </c>
      <c r="H37" s="3">
        <f t="shared" si="20"/>
        <v>8.0689681071794048</v>
      </c>
      <c r="I37" s="3">
        <f t="shared" si="20"/>
        <v>8.0670904021105407</v>
      </c>
      <c r="J37" s="3">
        <f t="shared" si="20"/>
        <v>8.0558241716973509</v>
      </c>
      <c r="K37" s="1">
        <f t="shared" ref="K37" si="21">AVERAGE(K2:K12)</f>
        <v>8.0639608936624327</v>
      </c>
      <c r="L37" s="3">
        <f t="shared" si="20"/>
        <v>204.73636363636362</v>
      </c>
      <c r="M37" s="3">
        <f t="shared" si="20"/>
        <v>204.65454545454543</v>
      </c>
      <c r="N37" s="3">
        <f t="shared" si="20"/>
        <v>204.05454545454543</v>
      </c>
      <c r="O37" s="3">
        <f t="shared" si="20"/>
        <v>204.48181818181817</v>
      </c>
      <c r="P37" s="3">
        <f t="shared" si="20"/>
        <v>206.35454545454542</v>
      </c>
      <c r="Q37" s="3">
        <f t="shared" si="20"/>
        <v>202.9</v>
      </c>
      <c r="R37" s="1">
        <f t="shared" si="20"/>
        <v>1.0171594041043388</v>
      </c>
      <c r="S37" s="3">
        <f t="shared" si="20"/>
        <v>6.0154545454545465</v>
      </c>
      <c r="T37" s="3">
        <f t="shared" si="20"/>
        <v>6.1481818181818175</v>
      </c>
      <c r="U37" s="3">
        <f t="shared" si="20"/>
        <v>5.9336363636363636</v>
      </c>
      <c r="V37" s="3">
        <f t="shared" si="20"/>
        <v>6.1527272727272724</v>
      </c>
      <c r="W37" s="3">
        <f t="shared" si="20"/>
        <v>6.0624999999999991</v>
      </c>
      <c r="X37" s="3">
        <f t="shared" si="20"/>
        <v>6.3427272727272728</v>
      </c>
      <c r="Y37" s="1">
        <f t="shared" si="20"/>
        <v>5.7500000000000009</v>
      </c>
      <c r="Z37" s="3">
        <f t="shared" si="20"/>
        <v>1.1039126806216439</v>
      </c>
      <c r="AA37" s="3">
        <f t="shared" si="20"/>
        <v>25.359090909090909</v>
      </c>
      <c r="AB37" s="3">
        <f t="shared" si="20"/>
        <v>25.65636363636364</v>
      </c>
      <c r="AC37" s="3">
        <f t="shared" si="20"/>
        <v>25.507727272727269</v>
      </c>
      <c r="AD37" s="3">
        <f t="shared" si="20"/>
        <v>26.13727272727273</v>
      </c>
      <c r="AE37" s="3">
        <f t="shared" si="20"/>
        <v>25.267272727272726</v>
      </c>
      <c r="AF37" s="3">
        <f t="shared" si="20"/>
        <v>1.0349968080711376</v>
      </c>
    </row>
    <row r="38" spans="1:32" x14ac:dyDescent="0.25">
      <c r="B38">
        <f>AVERAGE(B23:B33)</f>
        <v>27</v>
      </c>
      <c r="C38" s="1">
        <f t="shared" ref="C38:AF38" si="22">AVERAGE(C23:C33)</f>
        <v>5.5992581818181817</v>
      </c>
      <c r="D38" s="4">
        <f t="shared" si="22"/>
        <v>2.4670464618936232</v>
      </c>
      <c r="E38" s="3">
        <f t="shared" si="22"/>
        <v>1583.7272727272727</v>
      </c>
      <c r="F38" s="3">
        <f t="shared" si="22"/>
        <v>1579.090909090909</v>
      </c>
      <c r="G38" s="3">
        <f t="shared" si="22"/>
        <v>1572.909090909091</v>
      </c>
      <c r="H38" s="3">
        <f t="shared" si="22"/>
        <v>8.1778750011735664</v>
      </c>
      <c r="I38" s="3">
        <f t="shared" si="22"/>
        <v>8.1539342615455386</v>
      </c>
      <c r="J38" s="3">
        <f t="shared" si="22"/>
        <v>8.1220132753748366</v>
      </c>
      <c r="K38" s="1">
        <f t="shared" ref="K38" si="23">AVERAGE(K23:K33)</f>
        <v>8.1512741793646448</v>
      </c>
      <c r="L38" s="3">
        <f t="shared" si="22"/>
        <v>210.20909090909092</v>
      </c>
      <c r="M38" s="3">
        <f t="shared" si="22"/>
        <v>209.01818181818183</v>
      </c>
      <c r="N38" s="3">
        <f t="shared" si="22"/>
        <v>207.4727272727273</v>
      </c>
      <c r="O38" s="3">
        <f t="shared" si="22"/>
        <v>208.9</v>
      </c>
      <c r="P38" s="3">
        <f t="shared" si="22"/>
        <v>211.92727272727276</v>
      </c>
      <c r="Q38" s="3">
        <f t="shared" si="22"/>
        <v>206.09090909090909</v>
      </c>
      <c r="R38" s="1">
        <f t="shared" si="22"/>
        <v>1.0292743562133746</v>
      </c>
      <c r="S38" s="3">
        <f t="shared" si="22"/>
        <v>6.1918181818181814</v>
      </c>
      <c r="T38" s="3">
        <f t="shared" si="22"/>
        <v>6.1872727272727266</v>
      </c>
      <c r="U38" s="3">
        <f t="shared" si="22"/>
        <v>6.22</v>
      </c>
      <c r="V38" s="3">
        <f t="shared" si="22"/>
        <v>6.0863636363636369</v>
      </c>
      <c r="W38" s="3">
        <f t="shared" si="22"/>
        <v>6.1713636363636359</v>
      </c>
      <c r="X38" s="3">
        <f t="shared" si="22"/>
        <v>6.4045454545454552</v>
      </c>
      <c r="Y38" s="1">
        <f t="shared" si="22"/>
        <v>5.9481818181818173</v>
      </c>
      <c r="Z38" s="3">
        <f t="shared" si="22"/>
        <v>1.0777698646237839</v>
      </c>
      <c r="AA38" s="3">
        <f t="shared" si="22"/>
        <v>28.196363636363639</v>
      </c>
      <c r="AB38" s="3">
        <f t="shared" si="22"/>
        <v>27.851818181818182</v>
      </c>
      <c r="AC38" s="3">
        <f t="shared" si="22"/>
        <v>28.024090909090908</v>
      </c>
      <c r="AD38" s="3">
        <f t="shared" si="22"/>
        <v>28.420909090909092</v>
      </c>
      <c r="AE38" s="3">
        <f t="shared" si="22"/>
        <v>27.739545454545461</v>
      </c>
      <c r="AF38" s="3">
        <f t="shared" si="22"/>
        <v>1.0240860428855172</v>
      </c>
    </row>
    <row r="39" spans="1:32" x14ac:dyDescent="0.25">
      <c r="B39" s="6">
        <f>STDEV(B2:B12)</f>
        <v>3.3166247903553998</v>
      </c>
      <c r="C39" s="1">
        <f t="shared" ref="C39:AF39" si="24">STDEV(C2:C12)</f>
        <v>0.43071030408553557</v>
      </c>
      <c r="D39" s="4">
        <f t="shared" si="24"/>
        <v>6.5260311159717491E-2</v>
      </c>
      <c r="E39" s="3">
        <f t="shared" si="24"/>
        <v>48.00681769764109</v>
      </c>
      <c r="F39" s="3">
        <f t="shared" si="24"/>
        <v>52.46730583723717</v>
      </c>
      <c r="G39" s="3">
        <f t="shared" si="24"/>
        <v>46.655020191731872</v>
      </c>
      <c r="H39" s="3">
        <f t="shared" si="24"/>
        <v>0.24789227356005916</v>
      </c>
      <c r="I39" s="3">
        <f t="shared" si="24"/>
        <v>0.27092484683071966</v>
      </c>
      <c r="J39" s="3">
        <f t="shared" si="24"/>
        <v>0.24091201173051674</v>
      </c>
      <c r="K39" s="1">
        <f t="shared" ref="K39" si="25">STDEV(K2:K12)</f>
        <v>0.25144449427329868</v>
      </c>
      <c r="L39" s="3">
        <f t="shared" si="24"/>
        <v>12.521842733980709</v>
      </c>
      <c r="M39" s="3">
        <f t="shared" si="24"/>
        <v>13.607377678036546</v>
      </c>
      <c r="N39" s="3">
        <f t="shared" si="24"/>
        <v>12.151490742815355</v>
      </c>
      <c r="O39" s="3">
        <f t="shared" si="24"/>
        <v>12.668599533548056</v>
      </c>
      <c r="P39" s="3">
        <f t="shared" si="24"/>
        <v>12.701603334726181</v>
      </c>
      <c r="Q39" s="3">
        <f t="shared" si="24"/>
        <v>12.798046725965648</v>
      </c>
      <c r="R39" s="1">
        <f t="shared" si="24"/>
        <v>7.7659932075671836E-3</v>
      </c>
      <c r="S39" s="3">
        <f t="shared" si="24"/>
        <v>0.18774257036504186</v>
      </c>
      <c r="T39" s="3">
        <f t="shared" si="24"/>
        <v>0.33872756551004773</v>
      </c>
      <c r="U39" s="3">
        <f t="shared" si="24"/>
        <v>0.25889274718588479</v>
      </c>
      <c r="V39" s="3">
        <f t="shared" si="24"/>
        <v>0.33846981871626047</v>
      </c>
      <c r="W39" s="3">
        <f t="shared" si="24"/>
        <v>0.16974981590564389</v>
      </c>
      <c r="X39" s="3">
        <f t="shared" si="24"/>
        <v>0.23405516055369979</v>
      </c>
      <c r="Y39" s="1">
        <f t="shared" si="24"/>
        <v>0.22702422778197051</v>
      </c>
      <c r="Z39" s="3">
        <f t="shared" si="24"/>
        <v>4.234353634152855E-2</v>
      </c>
      <c r="AA39" s="3">
        <f t="shared" si="24"/>
        <v>2.6519745645290582</v>
      </c>
      <c r="AB39" s="3">
        <f t="shared" si="24"/>
        <v>2.9184525787727673</v>
      </c>
      <c r="AC39" s="3">
        <f t="shared" si="24"/>
        <v>2.6613909555309259</v>
      </c>
      <c r="AD39" s="3">
        <f t="shared" si="24"/>
        <v>2.8172046106347457</v>
      </c>
      <c r="AE39" s="3">
        <f t="shared" si="24"/>
        <v>2.7330974768898999</v>
      </c>
      <c r="AF39" s="3">
        <f t="shared" si="24"/>
        <v>4.2472125839616674E-2</v>
      </c>
    </row>
    <row r="40" spans="1:32" x14ac:dyDescent="0.25">
      <c r="B40" s="6">
        <f>STDEV(B23:B33)</f>
        <v>3.3166247903553998</v>
      </c>
      <c r="C40" s="1">
        <f t="shared" ref="C40:AF40" si="26">STDEV(C23:C33)</f>
        <v>0.44374138814895731</v>
      </c>
      <c r="D40" s="4">
        <f t="shared" si="26"/>
        <v>0.13788428845338591</v>
      </c>
      <c r="E40" s="3">
        <f t="shared" si="26"/>
        <v>39.118003295390494</v>
      </c>
      <c r="F40" s="3">
        <f t="shared" si="26"/>
        <v>45.848564962176397</v>
      </c>
      <c r="G40" s="3">
        <f t="shared" si="26"/>
        <v>54.911664599526667</v>
      </c>
      <c r="H40" s="3">
        <f t="shared" si="26"/>
        <v>0.20199320094697129</v>
      </c>
      <c r="I40" s="3">
        <f t="shared" si="26"/>
        <v>0.23674772778155756</v>
      </c>
      <c r="J40" s="3">
        <f t="shared" si="26"/>
        <v>0.28354675513542621</v>
      </c>
      <c r="K40" s="1">
        <f t="shared" ref="K40" si="27">STDEV(K23:K33)</f>
        <v>0.23513167643407473</v>
      </c>
      <c r="L40" s="3">
        <f t="shared" si="26"/>
        <v>10.397831941847734</v>
      </c>
      <c r="M40" s="3">
        <f t="shared" si="26"/>
        <v>12.119968496808744</v>
      </c>
      <c r="N40" s="3">
        <f t="shared" si="26"/>
        <v>14.47695347157619</v>
      </c>
      <c r="O40" s="3">
        <f t="shared" si="26"/>
        <v>12.051472939022847</v>
      </c>
      <c r="P40" s="3">
        <f t="shared" si="26"/>
        <v>11.291863522828365</v>
      </c>
      <c r="Q40" s="3">
        <f t="shared" si="26"/>
        <v>13.402570988094377</v>
      </c>
      <c r="R40" s="1">
        <f t="shared" si="26"/>
        <v>2.6253091567402218E-2</v>
      </c>
      <c r="S40" s="3">
        <f t="shared" si="26"/>
        <v>0.17943345183204726</v>
      </c>
      <c r="T40" s="3">
        <f t="shared" si="26"/>
        <v>0.31512191003136897</v>
      </c>
      <c r="U40" s="3">
        <f t="shared" si="26"/>
        <v>0.34061708706405197</v>
      </c>
      <c r="V40" s="3">
        <f t="shared" si="26"/>
        <v>0.21882745382025212</v>
      </c>
      <c r="W40" s="3">
        <f t="shared" si="26"/>
        <v>0.17460084348437307</v>
      </c>
      <c r="X40" s="3">
        <f t="shared" si="26"/>
        <v>0.23551490977700917</v>
      </c>
      <c r="Y40" s="1">
        <f t="shared" si="26"/>
        <v>0.21834917823606217</v>
      </c>
      <c r="Z40" s="3">
        <f t="shared" si="26"/>
        <v>5.0671555316669295E-2</v>
      </c>
      <c r="AA40" s="3">
        <f t="shared" si="26"/>
        <v>1.8817293786688494</v>
      </c>
      <c r="AB40" s="3">
        <f t="shared" si="26"/>
        <v>1.6153873726250194</v>
      </c>
      <c r="AC40" s="3">
        <f t="shared" si="26"/>
        <v>1.6894671026418628</v>
      </c>
      <c r="AD40" s="3">
        <f t="shared" si="26"/>
        <v>1.9127752327205334</v>
      </c>
      <c r="AE40" s="3">
        <f t="shared" si="26"/>
        <v>1.5413702581557982</v>
      </c>
      <c r="AF40" s="3">
        <f t="shared" si="26"/>
        <v>2.0384384518471913E-2</v>
      </c>
    </row>
    <row r="41" spans="1:32" x14ac:dyDescent="0.25">
      <c r="B41" s="5">
        <f>TTEST(B23:B33,B2:B12,2,2)</f>
        <v>2.8988572549235002E-12</v>
      </c>
      <c r="C41" s="7">
        <f t="shared" ref="C41:AF41" si="28">TTEST(C23:C33,C2:C12,2,2)</f>
        <v>0.16997963201420319</v>
      </c>
      <c r="D41" s="7">
        <f t="shared" si="28"/>
        <v>0.37089658532997682</v>
      </c>
      <c r="E41" s="7">
        <f t="shared" si="28"/>
        <v>0.27202044213301169</v>
      </c>
      <c r="F41" s="7">
        <f t="shared" si="28"/>
        <v>0.43280338771707738</v>
      </c>
      <c r="G41" s="7">
        <f t="shared" si="28"/>
        <v>0.56179431444533123</v>
      </c>
      <c r="H41" s="7">
        <f t="shared" si="28"/>
        <v>0.2720204421330048</v>
      </c>
      <c r="I41" s="7">
        <f t="shared" si="28"/>
        <v>0.43280338771707993</v>
      </c>
      <c r="J41" s="7">
        <f t="shared" si="28"/>
        <v>0.56179431444533501</v>
      </c>
      <c r="K41" s="7">
        <f t="shared" ref="K41" si="29">TTEST(K23:K33,K2:K12,2,2)</f>
        <v>0.41018378184528981</v>
      </c>
      <c r="L41" s="7">
        <f t="shared" si="28"/>
        <v>0.27798934541067932</v>
      </c>
      <c r="M41" s="7">
        <f t="shared" si="28"/>
        <v>0.43639104564769826</v>
      </c>
      <c r="N41" s="7">
        <f t="shared" si="28"/>
        <v>0.55537082152560391</v>
      </c>
      <c r="O41" s="7">
        <f t="shared" si="28"/>
        <v>0.41190658552950188</v>
      </c>
      <c r="P41" s="7">
        <f t="shared" si="28"/>
        <v>0.28973936854148097</v>
      </c>
      <c r="Q41" s="7">
        <f t="shared" si="28"/>
        <v>0.57430567492088136</v>
      </c>
      <c r="R41" s="7">
        <f t="shared" si="28"/>
        <v>0.15775084344791859</v>
      </c>
      <c r="S41" s="8">
        <f t="shared" si="28"/>
        <v>3.569173388947941E-2</v>
      </c>
      <c r="T41" s="7">
        <f t="shared" si="28"/>
        <v>0.78217329777990552</v>
      </c>
      <c r="U41" s="8">
        <f t="shared" si="28"/>
        <v>3.814658334641631E-2</v>
      </c>
      <c r="V41" s="7">
        <f t="shared" si="28"/>
        <v>0.59103912096590294</v>
      </c>
      <c r="W41" s="7">
        <f t="shared" si="28"/>
        <v>0.15374386410139526</v>
      </c>
      <c r="X41" s="7">
        <f t="shared" si="28"/>
        <v>0.54388330755806447</v>
      </c>
      <c r="Y41" s="8">
        <f t="shared" si="28"/>
        <v>4.9922527760548806E-2</v>
      </c>
      <c r="Z41" s="7">
        <f t="shared" si="28"/>
        <v>0.2040377287032521</v>
      </c>
      <c r="AA41" s="8">
        <f t="shared" si="28"/>
        <v>8.9757986101641207E-3</v>
      </c>
      <c r="AB41" s="8">
        <f t="shared" si="28"/>
        <v>4.1134693675442049E-2</v>
      </c>
      <c r="AC41" s="8">
        <f t="shared" si="28"/>
        <v>1.5450239067002505E-2</v>
      </c>
      <c r="AD41" s="8">
        <f t="shared" si="28"/>
        <v>3.7810063675554235E-2</v>
      </c>
      <c r="AE41" s="8">
        <f t="shared" si="28"/>
        <v>1.6644924631626756E-2</v>
      </c>
      <c r="AF41" s="7">
        <f t="shared" si="28"/>
        <v>0.45138631815610741</v>
      </c>
    </row>
  </sheetData>
  <sortState ref="A2:AF35">
    <sortCondition ref="B2:B35"/>
  </sortState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topLeftCell="P1" workbookViewId="0">
      <pane ySplit="1" topLeftCell="A2" activePane="bottomLeft" state="frozen"/>
      <selection activeCell="B1" sqref="B1"/>
      <selection pane="bottomLeft" activeCell="AE33" activeCellId="1" sqref="Y2:Y33 AE2:AE33"/>
    </sheetView>
  </sheetViews>
  <sheetFormatPr defaultRowHeight="15" x14ac:dyDescent="0.25"/>
  <cols>
    <col min="1" max="1" width="10.140625" bestFit="1" customWidth="1"/>
    <col min="2" max="5" width="10.140625" customWidth="1"/>
    <col min="6" max="8" width="13.7109375" bestFit="1" customWidth="1"/>
    <col min="9" max="11" width="10.5703125" bestFit="1" customWidth="1"/>
    <col min="12" max="14" width="12.5703125" bestFit="1" customWidth="1"/>
    <col min="15" max="15" width="13" bestFit="1" customWidth="1"/>
    <col min="16" max="17" width="12.5703125" style="2" bestFit="1" customWidth="1"/>
    <col min="18" max="18" width="10.5703125" style="2" bestFit="1" customWidth="1"/>
    <col min="19" max="25" width="10.5703125" bestFit="1" customWidth="1"/>
    <col min="26" max="29" width="11.5703125" bestFit="1" customWidth="1"/>
    <col min="30" max="31" width="12.140625" customWidth="1"/>
    <col min="32" max="32" width="13.42578125" bestFit="1" customWidth="1"/>
  </cols>
  <sheetData>
    <row r="1" spans="1:32" x14ac:dyDescent="0.25">
      <c r="A1" t="s">
        <v>0</v>
      </c>
      <c r="B1" t="s">
        <v>30</v>
      </c>
      <c r="C1" t="s">
        <v>11</v>
      </c>
      <c r="D1" t="s">
        <v>12</v>
      </c>
      <c r="E1" t="s">
        <v>13</v>
      </c>
      <c r="F1" t="s">
        <v>2</v>
      </c>
      <c r="G1" t="s">
        <v>4</v>
      </c>
      <c r="H1" t="s">
        <v>3</v>
      </c>
      <c r="I1" t="s">
        <v>10</v>
      </c>
      <c r="L1" t="s">
        <v>5</v>
      </c>
      <c r="O1" t="s">
        <v>6</v>
      </c>
      <c r="P1" s="2" t="s">
        <v>7</v>
      </c>
      <c r="Q1" s="2" t="s">
        <v>8</v>
      </c>
      <c r="R1" s="2" t="s">
        <v>9</v>
      </c>
      <c r="S1" s="2" t="s">
        <v>14</v>
      </c>
      <c r="T1" s="2" t="s">
        <v>15</v>
      </c>
      <c r="U1" s="2" t="s">
        <v>16</v>
      </c>
      <c r="V1" s="2" t="s">
        <v>17</v>
      </c>
      <c r="W1" s="2" t="s">
        <v>18</v>
      </c>
      <c r="X1" s="2" t="s">
        <v>25</v>
      </c>
      <c r="Y1" s="2" t="s">
        <v>19</v>
      </c>
      <c r="Z1" s="2" t="s">
        <v>26</v>
      </c>
      <c r="AA1" s="2" t="s">
        <v>20</v>
      </c>
      <c r="AB1" s="2" t="s">
        <v>21</v>
      </c>
      <c r="AC1" s="2" t="s">
        <v>22</v>
      </c>
      <c r="AD1" s="2" t="s">
        <v>24</v>
      </c>
      <c r="AE1" s="2" t="s">
        <v>23</v>
      </c>
      <c r="AF1" s="2" t="s">
        <v>27</v>
      </c>
    </row>
    <row r="2" spans="1:32" x14ac:dyDescent="0.25">
      <c r="A2">
        <v>29</v>
      </c>
      <c r="B2">
        <v>29</v>
      </c>
      <c r="C2">
        <v>15</v>
      </c>
      <c r="D2">
        <v>5.3280000000000003</v>
      </c>
      <c r="E2" s="4">
        <f>D2/O2</f>
        <v>2.6147554392278755E-2</v>
      </c>
      <c r="F2">
        <v>1555</v>
      </c>
      <c r="G2">
        <v>1557</v>
      </c>
      <c r="H2">
        <v>1567</v>
      </c>
      <c r="I2" s="3">
        <f>(F2/2)/96.83</f>
        <v>8.0295363007332448</v>
      </c>
      <c r="J2" s="3">
        <f>(G2/2)/96.83</f>
        <v>8.0398636786120008</v>
      </c>
      <c r="K2" s="3">
        <f>(H2/2)/96.83</f>
        <v>8.0915005680057828</v>
      </c>
      <c r="L2">
        <f>ROUND(PI()*((F2/2)/96.83)^2,1)</f>
        <v>202.5</v>
      </c>
      <c r="M2">
        <f>ROUND(PI()*((G2/2)/96.83)^2,1)</f>
        <v>203.1</v>
      </c>
      <c r="N2">
        <f>ROUND(PI()*((H2/2)/96.83)^2,1)</f>
        <v>205.7</v>
      </c>
      <c r="O2">
        <f>AVERAGE(L2:N2)</f>
        <v>203.76666666666665</v>
      </c>
      <c r="P2" s="2">
        <f>MAX(L2:N2)</f>
        <v>205.7</v>
      </c>
      <c r="Q2" s="2">
        <f>MIN(L2:N2)</f>
        <v>202.5</v>
      </c>
      <c r="R2" s="1">
        <f>P2/Q2</f>
        <v>1.0158024691358025</v>
      </c>
      <c r="S2">
        <v>6.16</v>
      </c>
      <c r="T2">
        <v>6.02</v>
      </c>
      <c r="U2">
        <v>6.04</v>
      </c>
      <c r="V2">
        <v>6.24</v>
      </c>
      <c r="W2" s="3">
        <f>AVERAGE(S2:V2)</f>
        <v>6.1150000000000002</v>
      </c>
      <c r="X2" s="2">
        <f>MAX(S2:V2)</f>
        <v>6.24</v>
      </c>
      <c r="Y2" s="2">
        <f>MIN(S2:V2)</f>
        <v>6.02</v>
      </c>
      <c r="Z2" s="1">
        <f>X2/Y2</f>
        <v>1.036544850498339</v>
      </c>
      <c r="AA2">
        <v>21.71</v>
      </c>
      <c r="AB2">
        <v>18.989999999999998</v>
      </c>
      <c r="AC2">
        <f>AVERAGE(AA2:AB2)</f>
        <v>20.350000000000001</v>
      </c>
      <c r="AD2">
        <f>MAX(AA2:AB2)</f>
        <v>21.71</v>
      </c>
      <c r="AE2">
        <f>MIN(AB2:AC2)</f>
        <v>18.989999999999998</v>
      </c>
      <c r="AF2" s="1">
        <f>AD2/AE2</f>
        <v>1.1432332806740391</v>
      </c>
    </row>
    <row r="3" spans="1:32" x14ac:dyDescent="0.25">
      <c r="A3">
        <v>13</v>
      </c>
      <c r="B3">
        <v>13</v>
      </c>
      <c r="C3">
        <v>1</v>
      </c>
      <c r="D3">
        <v>4.5186000000000002</v>
      </c>
      <c r="E3" s="4">
        <f>D3/O3</f>
        <v>2.4895867768595044E-2</v>
      </c>
      <c r="F3">
        <v>1472</v>
      </c>
      <c r="G3">
        <v>1462</v>
      </c>
      <c r="H3">
        <v>1482</v>
      </c>
      <c r="I3" s="3">
        <f>(F3/2)/96.83</f>
        <v>7.6009501187648461</v>
      </c>
      <c r="J3" s="3">
        <f>(G3/2)/96.83</f>
        <v>7.5493132293710632</v>
      </c>
      <c r="K3" s="3">
        <f>(H3/2)/96.83</f>
        <v>7.6525870081586289</v>
      </c>
      <c r="L3">
        <f>ROUND(PI()*((F3/2)/96.83)^2,1)</f>
        <v>181.5</v>
      </c>
      <c r="M3">
        <f>ROUND(PI()*((G3/2)/96.83)^2,1)</f>
        <v>179</v>
      </c>
      <c r="N3">
        <f>ROUND(PI()*((H3/2)/96.83)^2,1)</f>
        <v>184</v>
      </c>
      <c r="O3">
        <f>AVERAGE(L3:N3)</f>
        <v>181.5</v>
      </c>
      <c r="P3" s="2">
        <f>MAX(L3:N3)</f>
        <v>184</v>
      </c>
      <c r="Q3" s="2">
        <f>MIN(L3:N3)</f>
        <v>179</v>
      </c>
      <c r="R3" s="1">
        <f>P3/Q3</f>
        <v>1.0279329608938548</v>
      </c>
      <c r="S3">
        <v>6.25</v>
      </c>
      <c r="T3">
        <v>5.52</v>
      </c>
      <c r="U3">
        <v>5.99</v>
      </c>
      <c r="V3">
        <v>6.09</v>
      </c>
      <c r="W3" s="3">
        <f>AVERAGE(S3:V3)</f>
        <v>5.9624999999999995</v>
      </c>
      <c r="X3" s="2">
        <f>MAX(S3:V3)</f>
        <v>6.25</v>
      </c>
      <c r="Y3" s="2">
        <f>MIN(S3:V3)</f>
        <v>5.52</v>
      </c>
      <c r="Z3" s="1">
        <f>X3/Y3</f>
        <v>1.1322463768115942</v>
      </c>
      <c r="AA3">
        <v>19.420000000000002</v>
      </c>
      <c r="AB3">
        <v>19.41</v>
      </c>
      <c r="AC3">
        <f>AVERAGE(AA3:AB3)</f>
        <v>19.414999999999999</v>
      </c>
      <c r="AD3">
        <f>MAX(AA3:AB3)</f>
        <v>19.420000000000002</v>
      </c>
      <c r="AE3">
        <f>MIN(AB3:AC3)</f>
        <v>19.41</v>
      </c>
      <c r="AF3" s="1">
        <f>AD3/AE3</f>
        <v>1.0005151983513654</v>
      </c>
    </row>
    <row r="4" spans="1:32" x14ac:dyDescent="0.25">
      <c r="A4">
        <v>2</v>
      </c>
      <c r="B4">
        <v>2</v>
      </c>
      <c r="C4">
        <v>13</v>
      </c>
      <c r="D4">
        <v>5.1882400000000004</v>
      </c>
      <c r="E4" s="4">
        <f>D4/O4</f>
        <v>2.5128705198579269E-2</v>
      </c>
      <c r="F4">
        <v>1549</v>
      </c>
      <c r="G4">
        <v>1582</v>
      </c>
      <c r="H4">
        <v>1579</v>
      </c>
      <c r="I4" s="3">
        <f>(F4/2)/96.83</f>
        <v>7.998554167096974</v>
      </c>
      <c r="J4" s="3">
        <f>(G4/2)/96.83</f>
        <v>8.1689559020964584</v>
      </c>
      <c r="K4" s="3">
        <f>(H4/2)/96.83</f>
        <v>8.1534648352783226</v>
      </c>
      <c r="L4">
        <f>ROUND(PI()*((F4/2)/96.83)^2,1)</f>
        <v>201</v>
      </c>
      <c r="M4">
        <f>ROUND(PI()*((G4/2)/96.83)^2,1)</f>
        <v>209.6</v>
      </c>
      <c r="N4">
        <f>ROUND(PI()*((H4/2)/96.83)^2,1)</f>
        <v>208.8</v>
      </c>
      <c r="O4">
        <f>AVERAGE(L4:N4)</f>
        <v>206.4666666666667</v>
      </c>
      <c r="P4" s="2">
        <f>MAX(L4:N4)</f>
        <v>209.6</v>
      </c>
      <c r="Q4" s="2">
        <f>MIN(L4:N4)</f>
        <v>201</v>
      </c>
      <c r="R4" s="1">
        <f>P4/Q4</f>
        <v>1.0427860696517413</v>
      </c>
      <c r="S4">
        <v>6.33</v>
      </c>
      <c r="T4">
        <v>6.49</v>
      </c>
      <c r="U4">
        <v>6.27</v>
      </c>
      <c r="V4">
        <v>6.2</v>
      </c>
      <c r="W4" s="3">
        <f>AVERAGE(S4:V4)</f>
        <v>6.3224999999999998</v>
      </c>
      <c r="X4" s="2">
        <f>MAX(S4:V4)</f>
        <v>6.49</v>
      </c>
      <c r="Y4" s="2">
        <f>MIN(S4:V4)</f>
        <v>6.2</v>
      </c>
      <c r="Z4" s="1">
        <f>X4/Y4</f>
        <v>1.0467741935483872</v>
      </c>
      <c r="AA4">
        <v>22.78</v>
      </c>
      <c r="AB4">
        <v>20.74</v>
      </c>
      <c r="AC4">
        <f>AVERAGE(AA4:AB4)</f>
        <v>21.759999999999998</v>
      </c>
      <c r="AD4">
        <f>MAX(AA4:AB4)</f>
        <v>22.78</v>
      </c>
      <c r="AE4">
        <f>MIN(AB4:AC4)</f>
        <v>20.74</v>
      </c>
      <c r="AF4" s="1">
        <f>AD4/AE4</f>
        <v>1.098360655737705</v>
      </c>
    </row>
    <row r="5" spans="1:32" x14ac:dyDescent="0.25">
      <c r="A5">
        <v>5</v>
      </c>
      <c r="B5">
        <v>5</v>
      </c>
      <c r="C5">
        <v>21</v>
      </c>
      <c r="D5">
        <v>4.8433099999999998</v>
      </c>
      <c r="E5" s="4">
        <f>D5/O5</f>
        <v>2.4560395537525353E-2</v>
      </c>
      <c r="F5">
        <v>1530</v>
      </c>
      <c r="G5">
        <v>1500</v>
      </c>
      <c r="H5">
        <v>1572</v>
      </c>
      <c r="I5" s="3">
        <f>(F5/2)/96.83</f>
        <v>7.9004440772487863</v>
      </c>
      <c r="J5" s="3">
        <f>(G5/2)/96.83</f>
        <v>7.7455334090674377</v>
      </c>
      <c r="K5" s="3">
        <f>(H5/2)/96.83</f>
        <v>8.1173190127026746</v>
      </c>
      <c r="L5">
        <f>ROUND(PI()*((F5/2)/96.83)^2,1)</f>
        <v>196.1</v>
      </c>
      <c r="M5">
        <f>ROUND(PI()*((G5/2)/96.83)^2,1)</f>
        <v>188.5</v>
      </c>
      <c r="N5">
        <f>ROUND(PI()*((H5/2)/96.83)^2,1)</f>
        <v>207</v>
      </c>
      <c r="O5">
        <f>AVERAGE(L5:N5)</f>
        <v>197.20000000000002</v>
      </c>
      <c r="P5" s="2">
        <f>MAX(L5:N5)</f>
        <v>207</v>
      </c>
      <c r="Q5" s="2">
        <f>MIN(L5:N5)</f>
        <v>188.5</v>
      </c>
      <c r="R5" s="1">
        <f>P5/Q5</f>
        <v>1.0981432360742707</v>
      </c>
      <c r="S5">
        <v>6.09</v>
      </c>
      <c r="T5">
        <v>5.78</v>
      </c>
      <c r="U5">
        <v>6.46</v>
      </c>
      <c r="V5">
        <v>5.97</v>
      </c>
      <c r="W5" s="3">
        <f>AVERAGE(S5:V5)</f>
        <v>6.0750000000000002</v>
      </c>
      <c r="X5" s="2">
        <f>MAX(S5:V5)</f>
        <v>6.46</v>
      </c>
      <c r="Y5" s="2">
        <f>MIN(S5:V5)</f>
        <v>5.78</v>
      </c>
      <c r="Z5" s="1">
        <f>X5/Y5</f>
        <v>1.1176470588235294</v>
      </c>
      <c r="AA5">
        <v>21.34</v>
      </c>
      <c r="AB5">
        <v>22.14</v>
      </c>
      <c r="AC5">
        <f>AVERAGE(AA5:AB5)</f>
        <v>21.740000000000002</v>
      </c>
      <c r="AD5">
        <f>MAX(AA5:AB5)</f>
        <v>22.14</v>
      </c>
      <c r="AE5">
        <f>MIN(AB5:AC5)</f>
        <v>21.740000000000002</v>
      </c>
      <c r="AF5" s="1">
        <f>AD5/AE5</f>
        <v>1.0183992640294388</v>
      </c>
    </row>
    <row r="6" spans="1:32" x14ac:dyDescent="0.25">
      <c r="A6">
        <v>19</v>
      </c>
      <c r="B6">
        <v>19</v>
      </c>
      <c r="C6">
        <v>2</v>
      </c>
      <c r="D6">
        <v>5.4474999999999998</v>
      </c>
      <c r="E6" s="4">
        <f>D6/O6</f>
        <v>2.5940476190476191E-2</v>
      </c>
      <c r="F6">
        <v>1576</v>
      </c>
      <c r="G6">
        <v>1589</v>
      </c>
      <c r="H6">
        <v>1585</v>
      </c>
      <c r="I6" s="3">
        <f>(F6/2)/96.83</f>
        <v>8.1379737684601885</v>
      </c>
      <c r="J6" s="3">
        <f>(G6/2)/96.83</f>
        <v>8.2051017246721063</v>
      </c>
      <c r="K6" s="3">
        <f>(H6/2)/96.83</f>
        <v>8.1844469689145924</v>
      </c>
      <c r="L6">
        <f>ROUND(PI()*((F6/2)/96.83)^2,1)</f>
        <v>208.1</v>
      </c>
      <c r="M6">
        <f>ROUND(PI()*((G6/2)/96.83)^2,1)</f>
        <v>211.5</v>
      </c>
      <c r="N6">
        <f>ROUND(PI()*((H6/2)/96.83)^2,1)</f>
        <v>210.4</v>
      </c>
      <c r="O6">
        <f>AVERAGE(L6:N6)</f>
        <v>210</v>
      </c>
      <c r="P6" s="2">
        <f>MAX(L6:N6)</f>
        <v>211.5</v>
      </c>
      <c r="Q6" s="2">
        <f>MIN(L6:N6)</f>
        <v>208.1</v>
      </c>
      <c r="R6" s="1">
        <f>P6/Q6</f>
        <v>1.0163382988947622</v>
      </c>
      <c r="S6">
        <v>5.93</v>
      </c>
      <c r="T6">
        <v>6.65</v>
      </c>
      <c r="U6">
        <v>6.08</v>
      </c>
      <c r="V6">
        <v>6.45</v>
      </c>
      <c r="W6" s="3">
        <f>AVERAGE(S6:V6)</f>
        <v>6.2774999999999999</v>
      </c>
      <c r="X6" s="2">
        <f>MAX(S6:V6)</f>
        <v>6.65</v>
      </c>
      <c r="Y6" s="2">
        <f>MIN(S6:V6)</f>
        <v>5.93</v>
      </c>
      <c r="Z6" s="1">
        <f>X6/Y6</f>
        <v>1.12141652613828</v>
      </c>
      <c r="AA6">
        <v>26.12</v>
      </c>
      <c r="AB6">
        <v>22.89</v>
      </c>
      <c r="AC6">
        <f>AVERAGE(AA6:AB6)</f>
        <v>24.505000000000003</v>
      </c>
      <c r="AD6">
        <f>MAX(AA6:AB6)</f>
        <v>26.12</v>
      </c>
      <c r="AE6">
        <f>MIN(AB6:AC6)</f>
        <v>22.89</v>
      </c>
      <c r="AF6" s="1">
        <f>AD6/AE6</f>
        <v>1.1411096548711228</v>
      </c>
    </row>
    <row r="7" spans="1:32" x14ac:dyDescent="0.25">
      <c r="A7">
        <v>3</v>
      </c>
      <c r="B7">
        <v>3</v>
      </c>
      <c r="C7">
        <v>7</v>
      </c>
      <c r="D7">
        <v>5.7940100000000001</v>
      </c>
      <c r="E7" s="4">
        <f>D7/O7</f>
        <v>2.6181699051061911E-2</v>
      </c>
      <c r="F7">
        <v>1618</v>
      </c>
      <c r="G7">
        <v>1630</v>
      </c>
      <c r="H7">
        <v>1628</v>
      </c>
      <c r="I7" s="3">
        <f>(F7/2)/96.83</f>
        <v>8.354848703914076</v>
      </c>
      <c r="J7" s="3">
        <f>(G7/2)/96.83</f>
        <v>8.4168129711866158</v>
      </c>
      <c r="K7" s="3">
        <f>(H7/2)/96.83</f>
        <v>8.4064855933078597</v>
      </c>
      <c r="L7">
        <f>ROUND(PI()*((F7/2)/96.83)^2,1)</f>
        <v>219.3</v>
      </c>
      <c r="M7">
        <f>ROUND(PI()*((G7/2)/96.83)^2,1)</f>
        <v>222.6</v>
      </c>
      <c r="N7">
        <f>ROUND(PI()*((H7/2)/96.83)^2,1)</f>
        <v>222</v>
      </c>
      <c r="O7">
        <f>AVERAGE(L7:N7)</f>
        <v>221.29999999999998</v>
      </c>
      <c r="P7" s="2">
        <f>MAX(L7:N7)</f>
        <v>222.6</v>
      </c>
      <c r="Q7" s="2">
        <f>MIN(L7:N7)</f>
        <v>219.3</v>
      </c>
      <c r="R7" s="1">
        <f>P7/Q7</f>
        <v>1.0150478796169631</v>
      </c>
      <c r="S7">
        <v>6.27</v>
      </c>
      <c r="T7">
        <v>6.21</v>
      </c>
      <c r="U7">
        <v>5.98</v>
      </c>
      <c r="V7">
        <v>6.54</v>
      </c>
      <c r="W7" s="3">
        <f>AVERAGE(S7:V7)</f>
        <v>6.25</v>
      </c>
      <c r="X7" s="2">
        <f>MAX(S7:V7)</f>
        <v>6.54</v>
      </c>
      <c r="Y7" s="2">
        <f>MIN(S7:V7)</f>
        <v>5.98</v>
      </c>
      <c r="Z7" s="1">
        <f>X7/Y7</f>
        <v>1.0936454849498327</v>
      </c>
      <c r="AA7">
        <v>23.19</v>
      </c>
      <c r="AB7">
        <v>23.96</v>
      </c>
      <c r="AC7">
        <f>AVERAGE(AA7:AB7)</f>
        <v>23.575000000000003</v>
      </c>
      <c r="AD7">
        <f>MAX(AA7:AB7)</f>
        <v>23.96</v>
      </c>
      <c r="AE7">
        <f>MIN(AB7:AC7)</f>
        <v>23.575000000000003</v>
      </c>
      <c r="AF7" s="1">
        <f>AD7/AE7</f>
        <v>1.0163308589607634</v>
      </c>
    </row>
    <row r="8" spans="1:32" x14ac:dyDescent="0.25">
      <c r="A8">
        <v>9</v>
      </c>
      <c r="B8">
        <v>9</v>
      </c>
      <c r="C8">
        <v>18</v>
      </c>
      <c r="D8">
        <v>5.9795999999999996</v>
      </c>
      <c r="E8" s="4">
        <f>D8/O8</f>
        <v>3.2509604929322221E-2</v>
      </c>
      <c r="F8">
        <v>1465</v>
      </c>
      <c r="G8">
        <v>1473</v>
      </c>
      <c r="H8">
        <v>1507</v>
      </c>
      <c r="I8" s="3">
        <f>(F8/2)/96.83</f>
        <v>7.5648042961891973</v>
      </c>
      <c r="J8" s="3">
        <f>(G8/2)/96.83</f>
        <v>7.6061138077042241</v>
      </c>
      <c r="K8" s="3">
        <f>(H8/2)/96.83</f>
        <v>7.7816792316430856</v>
      </c>
      <c r="L8">
        <f>ROUND(PI()*((F8/2)/96.83)^2,1)</f>
        <v>179.8</v>
      </c>
      <c r="M8">
        <f>ROUND(PI()*((G8/2)/96.83)^2,1)</f>
        <v>181.8</v>
      </c>
      <c r="N8">
        <f>ROUND(PI()*((H8/2)/96.83)^2,1)</f>
        <v>190.2</v>
      </c>
      <c r="O8">
        <f>AVERAGE(L8:N8)</f>
        <v>183.93333333333331</v>
      </c>
      <c r="P8" s="2">
        <f>MAX(L8:N8)</f>
        <v>190.2</v>
      </c>
      <c r="Q8" s="2">
        <f>MIN(L8:N8)</f>
        <v>179.8</v>
      </c>
      <c r="R8" s="1">
        <f>P8/Q8</f>
        <v>1.0578420467185761</v>
      </c>
      <c r="S8">
        <v>6.04</v>
      </c>
      <c r="T8">
        <v>5.59</v>
      </c>
      <c r="U8">
        <v>6.12</v>
      </c>
      <c r="V8">
        <v>6.18</v>
      </c>
      <c r="W8" s="3">
        <f>AVERAGE(S8:V8)</f>
        <v>5.9824999999999999</v>
      </c>
      <c r="X8" s="2">
        <f>MAX(S8:V8)</f>
        <v>6.18</v>
      </c>
      <c r="Y8" s="2">
        <f>MIN(S8:V8)</f>
        <v>5.59</v>
      </c>
      <c r="Z8" s="1">
        <f>X8/Y8</f>
        <v>1.1055456171735241</v>
      </c>
      <c r="AA8">
        <v>23.74</v>
      </c>
      <c r="AB8">
        <v>23.94</v>
      </c>
      <c r="AC8">
        <f>AVERAGE(AA8:AB8)</f>
        <v>23.84</v>
      </c>
      <c r="AD8">
        <f>MAX(AA8:AB8)</f>
        <v>23.94</v>
      </c>
      <c r="AE8">
        <f>MIN(AB8:AC8)</f>
        <v>23.84</v>
      </c>
      <c r="AF8" s="1">
        <f>AD8/AE8</f>
        <v>1.0041946308724832</v>
      </c>
    </row>
    <row r="9" spans="1:32" x14ac:dyDescent="0.25">
      <c r="A9">
        <v>16</v>
      </c>
      <c r="B9">
        <v>16</v>
      </c>
      <c r="C9">
        <v>6</v>
      </c>
      <c r="D9">
        <v>5.9097999999999997</v>
      </c>
      <c r="E9" s="4">
        <f>D9/O9</f>
        <v>2.7872032699261126E-2</v>
      </c>
      <c r="F9">
        <v>1601</v>
      </c>
      <c r="G9">
        <v>1588</v>
      </c>
      <c r="H9">
        <v>1584</v>
      </c>
      <c r="I9" s="3">
        <f>(F9/2)/96.83</f>
        <v>8.2670659919446461</v>
      </c>
      <c r="J9" s="3">
        <f>(G9/2)/96.83</f>
        <v>8.1999380357327283</v>
      </c>
      <c r="K9" s="3">
        <f>(H9/2)/96.83</f>
        <v>8.1792832799752144</v>
      </c>
      <c r="L9">
        <f>ROUND(PI()*((F9/2)/96.83)^2,1)</f>
        <v>214.7</v>
      </c>
      <c r="M9">
        <f>ROUND(PI()*((G9/2)/96.83)^2,1)</f>
        <v>211.2</v>
      </c>
      <c r="N9">
        <f>ROUND(PI()*((H9/2)/96.83)^2,1)</f>
        <v>210.2</v>
      </c>
      <c r="O9">
        <f>AVERAGE(L9:N9)</f>
        <v>212.0333333333333</v>
      </c>
      <c r="P9" s="2">
        <f>MAX(L9:N9)</f>
        <v>214.7</v>
      </c>
      <c r="Q9" s="2">
        <f>MIN(L9:N9)</f>
        <v>210.2</v>
      </c>
      <c r="R9" s="1">
        <f>P9/Q9</f>
        <v>1.0214081826831589</v>
      </c>
      <c r="S9">
        <v>6.27</v>
      </c>
      <c r="T9">
        <v>6.64</v>
      </c>
      <c r="U9">
        <v>5.66</v>
      </c>
      <c r="V9">
        <v>6.27</v>
      </c>
      <c r="W9" s="3">
        <f>AVERAGE(S9:V9)</f>
        <v>6.21</v>
      </c>
      <c r="X9" s="2">
        <f>MAX(S9:V9)</f>
        <v>6.64</v>
      </c>
      <c r="Y9" s="2">
        <f>MIN(S9:V9)</f>
        <v>5.66</v>
      </c>
      <c r="Z9" s="1">
        <f>X9/Y9</f>
        <v>1.1731448763250882</v>
      </c>
      <c r="AA9">
        <v>23.73</v>
      </c>
      <c r="AB9">
        <v>24.17</v>
      </c>
      <c r="AC9">
        <f>AVERAGE(AA9:AB9)</f>
        <v>23.950000000000003</v>
      </c>
      <c r="AD9">
        <f>MAX(AA9:AB9)</f>
        <v>24.17</v>
      </c>
      <c r="AE9">
        <f>MIN(AB9:AC9)</f>
        <v>23.950000000000003</v>
      </c>
      <c r="AF9" s="1">
        <f>AD9/AE9</f>
        <v>1.0091858037578287</v>
      </c>
    </row>
    <row r="10" spans="1:32" x14ac:dyDescent="0.25">
      <c r="A10">
        <v>1</v>
      </c>
      <c r="B10">
        <v>1</v>
      </c>
      <c r="C10">
        <v>24</v>
      </c>
      <c r="D10">
        <v>5.7037300000000002</v>
      </c>
      <c r="E10" s="4">
        <f>D10/O10</f>
        <v>2.6434713424996141E-2</v>
      </c>
      <c r="F10">
        <v>1600</v>
      </c>
      <c r="G10">
        <v>1613</v>
      </c>
      <c r="H10">
        <v>1602</v>
      </c>
      <c r="I10" s="3">
        <f>(F10/2)/96.83</f>
        <v>8.2619023030052663</v>
      </c>
      <c r="J10" s="3">
        <f>(G10/2)/96.83</f>
        <v>8.3290302592171841</v>
      </c>
      <c r="K10" s="3">
        <f>(H10/2)/96.83</f>
        <v>8.2722296808840241</v>
      </c>
      <c r="L10">
        <f>ROUND(PI()*((F10/2)/96.83)^2,1)</f>
        <v>214.4</v>
      </c>
      <c r="M10">
        <f>ROUND(PI()*((G10/2)/96.83)^2,1)</f>
        <v>217.9</v>
      </c>
      <c r="N10">
        <f>ROUND(PI()*((H10/2)/96.83)^2,1)</f>
        <v>215</v>
      </c>
      <c r="O10">
        <f>AVERAGE(L10:N10)</f>
        <v>215.76666666666665</v>
      </c>
      <c r="P10" s="2">
        <f>MAX(L10:N10)</f>
        <v>217.9</v>
      </c>
      <c r="Q10" s="2">
        <f>MIN(L10:N10)</f>
        <v>214.4</v>
      </c>
      <c r="R10" s="1">
        <f>P10/Q10</f>
        <v>1.0163246268656716</v>
      </c>
      <c r="S10">
        <v>6.51</v>
      </c>
      <c r="T10">
        <v>6.58</v>
      </c>
      <c r="U10">
        <v>6.57</v>
      </c>
      <c r="V10">
        <v>6.11</v>
      </c>
      <c r="W10" s="3">
        <f>AVERAGE(S10:V10)</f>
        <v>6.4424999999999999</v>
      </c>
      <c r="X10" s="2">
        <f>MAX(S10:V10)</f>
        <v>6.58</v>
      </c>
      <c r="Y10" s="2">
        <f>MIN(S10:V10)</f>
        <v>6.11</v>
      </c>
      <c r="Z10" s="1">
        <f>X10/Y10</f>
        <v>1.0769230769230769</v>
      </c>
      <c r="AA10">
        <v>25</v>
      </c>
      <c r="AB10">
        <v>24.53</v>
      </c>
      <c r="AC10">
        <f>AVERAGE(AA10:AB10)</f>
        <v>24.765000000000001</v>
      </c>
      <c r="AD10">
        <f>MAX(AA10:AB10)</f>
        <v>25</v>
      </c>
      <c r="AE10">
        <f>MIN(AB10:AC10)</f>
        <v>24.53</v>
      </c>
      <c r="AF10" s="1">
        <f>AD10/AE10</f>
        <v>1.019160211985324</v>
      </c>
    </row>
    <row r="11" spans="1:32" x14ac:dyDescent="0.25">
      <c r="A11">
        <v>22</v>
      </c>
      <c r="B11">
        <v>22</v>
      </c>
      <c r="C11">
        <v>3</v>
      </c>
      <c r="D11">
        <v>5.3109000000000002</v>
      </c>
      <c r="E11" s="4">
        <f>D11/O11</f>
        <v>2.5873173108151997E-2</v>
      </c>
      <c r="F11">
        <v>1560</v>
      </c>
      <c r="G11">
        <v>1575</v>
      </c>
      <c r="H11">
        <v>1561</v>
      </c>
      <c r="I11" s="3">
        <f>(F11/2)/96.83</f>
        <v>8.0553547454301349</v>
      </c>
      <c r="J11" s="3">
        <f>(G11/2)/96.83</f>
        <v>8.1328100795208105</v>
      </c>
      <c r="K11" s="3">
        <f>(H11/2)/96.83</f>
        <v>8.0605184343695129</v>
      </c>
      <c r="L11">
        <f>ROUND(PI()*((F11/2)/96.83)^2,1)</f>
        <v>203.9</v>
      </c>
      <c r="M11">
        <f>ROUND(PI()*((G11/2)/96.83)^2,1)</f>
        <v>207.8</v>
      </c>
      <c r="N11">
        <f>ROUND(PI()*((H11/2)/96.83)^2,1)</f>
        <v>204.1</v>
      </c>
      <c r="O11">
        <f>AVERAGE(L11:N11)</f>
        <v>205.26666666666668</v>
      </c>
      <c r="P11" s="2">
        <f>MAX(L11:N11)</f>
        <v>207.8</v>
      </c>
      <c r="Q11" s="2">
        <f>MIN(L11:N11)</f>
        <v>203.9</v>
      </c>
      <c r="R11" s="1">
        <f>P11/Q11</f>
        <v>1.0191270230505149</v>
      </c>
      <c r="S11">
        <v>5.72</v>
      </c>
      <c r="T11">
        <v>6.29</v>
      </c>
      <c r="U11">
        <v>6.05</v>
      </c>
      <c r="V11">
        <v>5.87</v>
      </c>
      <c r="W11" s="3">
        <f>AVERAGE(S11:V11)</f>
        <v>5.9824999999999999</v>
      </c>
      <c r="X11" s="2">
        <f>MAX(S11:V11)</f>
        <v>6.29</v>
      </c>
      <c r="Y11" s="2">
        <f>MIN(S11:V11)</f>
        <v>5.72</v>
      </c>
      <c r="Z11" s="1">
        <f>X11/Y11</f>
        <v>1.0996503496503498</v>
      </c>
      <c r="AA11">
        <v>23.95</v>
      </c>
      <c r="AB11">
        <v>27</v>
      </c>
      <c r="AC11">
        <f>AVERAGE(AA11:AB11)</f>
        <v>25.475000000000001</v>
      </c>
      <c r="AD11">
        <f>MAX(AA11:AB11)</f>
        <v>27</v>
      </c>
      <c r="AE11">
        <f>MIN(AB11:AC11)</f>
        <v>25.475000000000001</v>
      </c>
      <c r="AF11" s="1">
        <f>AD11/AE11</f>
        <v>1.0598626104023552</v>
      </c>
    </row>
    <row r="12" spans="1:32" x14ac:dyDescent="0.25">
      <c r="A12">
        <v>18</v>
      </c>
      <c r="B12">
        <v>18</v>
      </c>
      <c r="C12">
        <v>10</v>
      </c>
      <c r="D12">
        <v>5.5060000000000002</v>
      </c>
      <c r="E12" s="4">
        <f>D12/O12</f>
        <v>2.6294173829990448E-2</v>
      </c>
      <c r="F12">
        <v>1576</v>
      </c>
      <c r="G12">
        <v>1589</v>
      </c>
      <c r="H12">
        <v>1578</v>
      </c>
      <c r="I12" s="3">
        <f>(F12/2)/96.83</f>
        <v>8.1379737684601885</v>
      </c>
      <c r="J12" s="3">
        <f>(G12/2)/96.83</f>
        <v>8.2051017246721063</v>
      </c>
      <c r="K12" s="3">
        <f>(H12/2)/96.83</f>
        <v>8.1483011463389445</v>
      </c>
      <c r="L12">
        <f>ROUND(PI()*((F12/2)/96.83)^2,1)</f>
        <v>208.1</v>
      </c>
      <c r="M12">
        <f>ROUND(PI()*((G12/2)/96.83)^2,1)</f>
        <v>211.5</v>
      </c>
      <c r="N12">
        <f>ROUND(PI()*((H12/2)/96.83)^2,1)</f>
        <v>208.6</v>
      </c>
      <c r="O12">
        <f>AVERAGE(L12:N12)</f>
        <v>209.4</v>
      </c>
      <c r="P12" s="2">
        <f>MAX(L12:N12)</f>
        <v>211.5</v>
      </c>
      <c r="Q12" s="2">
        <f>MIN(L12:N12)</f>
        <v>208.1</v>
      </c>
      <c r="R12" s="1">
        <f>P12/Q12</f>
        <v>1.0163382988947622</v>
      </c>
      <c r="S12">
        <v>5.92</v>
      </c>
      <c r="T12">
        <v>6.2</v>
      </c>
      <c r="U12">
        <v>5.91</v>
      </c>
      <c r="V12">
        <v>6.34</v>
      </c>
      <c r="W12" s="3">
        <f>AVERAGE(S12:V12)</f>
        <v>6.0925000000000002</v>
      </c>
      <c r="X12" s="2">
        <f>MAX(S12:V12)</f>
        <v>6.34</v>
      </c>
      <c r="Y12" s="2">
        <f>MIN(S12:V12)</f>
        <v>5.91</v>
      </c>
      <c r="Z12" s="1">
        <f>X12/Y12</f>
        <v>1.0727580372250423</v>
      </c>
      <c r="AA12">
        <v>27.73</v>
      </c>
      <c r="AB12">
        <v>25.68</v>
      </c>
      <c r="AC12">
        <f>AVERAGE(AA12:AB12)</f>
        <v>26.704999999999998</v>
      </c>
      <c r="AD12">
        <f>MAX(AA12:AB12)</f>
        <v>27.73</v>
      </c>
      <c r="AE12">
        <f>MIN(AB12:AC12)</f>
        <v>25.68</v>
      </c>
      <c r="AF12" s="1">
        <f>AD12/AE12</f>
        <v>1.0798286604361371</v>
      </c>
    </row>
    <row r="13" spans="1:32" x14ac:dyDescent="0.25">
      <c r="A13">
        <v>25</v>
      </c>
      <c r="B13">
        <v>25</v>
      </c>
      <c r="C13">
        <v>8</v>
      </c>
      <c r="D13">
        <v>4.9587000000000003</v>
      </c>
      <c r="E13" s="4">
        <f>D13/O13</f>
        <v>2.5485866027068697E-2</v>
      </c>
      <c r="F13">
        <v>1526</v>
      </c>
      <c r="G13">
        <v>1525</v>
      </c>
      <c r="H13">
        <v>1521</v>
      </c>
      <c r="I13" s="3">
        <f>(F13/2)/96.83</f>
        <v>7.8797893214912733</v>
      </c>
      <c r="J13" s="3">
        <f>(G13/2)/96.83</f>
        <v>7.8746256325518953</v>
      </c>
      <c r="K13" s="3">
        <f>(H13/2)/96.83</f>
        <v>7.8539708767943823</v>
      </c>
      <c r="L13">
        <f>ROUND(PI()*((F13/2)/96.83)^2,1)</f>
        <v>195.1</v>
      </c>
      <c r="M13">
        <f>ROUND(PI()*((G13/2)/96.83)^2,1)</f>
        <v>194.8</v>
      </c>
      <c r="N13">
        <f>ROUND(PI()*((H13/2)/96.83)^2,1)</f>
        <v>193.8</v>
      </c>
      <c r="O13">
        <f>AVERAGE(L13:N13)</f>
        <v>194.56666666666669</v>
      </c>
      <c r="P13" s="2">
        <f>MAX(L13:N13)</f>
        <v>195.1</v>
      </c>
      <c r="Q13" s="2">
        <f>MIN(L13:N13)</f>
        <v>193.8</v>
      </c>
      <c r="R13" s="1">
        <f>P13/Q13</f>
        <v>1.0067079463364292</v>
      </c>
      <c r="S13">
        <v>5.95</v>
      </c>
      <c r="T13">
        <v>6.14</v>
      </c>
      <c r="U13">
        <v>6.39</v>
      </c>
      <c r="V13">
        <v>6.02</v>
      </c>
      <c r="W13" s="3">
        <f>AVERAGE(S13:V13)</f>
        <v>6.125</v>
      </c>
      <c r="X13" s="2">
        <f>MAX(S13:V13)</f>
        <v>6.39</v>
      </c>
      <c r="Y13" s="2">
        <f>MIN(S13:V13)</f>
        <v>5.95</v>
      </c>
      <c r="Z13" s="1">
        <f>X13/Y13</f>
        <v>1.0739495798319327</v>
      </c>
      <c r="AA13">
        <v>25.53</v>
      </c>
      <c r="AB13">
        <v>25.99</v>
      </c>
      <c r="AC13">
        <f>AVERAGE(AA13:AB13)</f>
        <v>25.759999999999998</v>
      </c>
      <c r="AD13">
        <f>MAX(AA13:AB13)</f>
        <v>25.99</v>
      </c>
      <c r="AE13">
        <f>MIN(AB13:AC13)</f>
        <v>25.759999999999998</v>
      </c>
      <c r="AF13" s="1">
        <f>AD13/AE13</f>
        <v>1.0089285714285714</v>
      </c>
    </row>
    <row r="14" spans="1:32" x14ac:dyDescent="0.25">
      <c r="A14">
        <v>31</v>
      </c>
      <c r="B14">
        <v>31</v>
      </c>
      <c r="C14">
        <v>17</v>
      </c>
      <c r="D14">
        <v>5.4709000000000003</v>
      </c>
      <c r="E14" s="4">
        <f>D14/O14</f>
        <v>2.7336275816122586E-2</v>
      </c>
      <c r="F14">
        <v>1537</v>
      </c>
      <c r="G14">
        <v>1545</v>
      </c>
      <c r="H14">
        <v>1555</v>
      </c>
      <c r="I14" s="3">
        <f>(F14/2)/96.83</f>
        <v>7.9365898998244351</v>
      </c>
      <c r="J14" s="3">
        <f>(G14/2)/96.83</f>
        <v>7.977899411339461</v>
      </c>
      <c r="K14" s="3">
        <f>(H14/2)/96.83</f>
        <v>8.0295363007332448</v>
      </c>
      <c r="L14">
        <f>ROUND(PI()*((F14/2)/96.83)^2,1)</f>
        <v>197.9</v>
      </c>
      <c r="M14">
        <f>ROUND(PI()*((G14/2)/96.83)^2,1)</f>
        <v>200</v>
      </c>
      <c r="N14">
        <f>ROUND(PI()*((H14/2)/96.83)^2,1)</f>
        <v>202.5</v>
      </c>
      <c r="O14">
        <f>AVERAGE(L14:N14)</f>
        <v>200.13333333333333</v>
      </c>
      <c r="P14" s="2">
        <f>MAX(L14:N14)</f>
        <v>202.5</v>
      </c>
      <c r="Q14" s="2">
        <f>MIN(L14:N14)</f>
        <v>197.9</v>
      </c>
      <c r="R14" s="1">
        <f>P14/Q14</f>
        <v>1.023244062657908</v>
      </c>
      <c r="S14">
        <v>6.28</v>
      </c>
      <c r="T14">
        <v>5.87</v>
      </c>
      <c r="U14">
        <v>5.82</v>
      </c>
      <c r="V14">
        <v>6.15</v>
      </c>
      <c r="W14" s="3">
        <f>AVERAGE(S14:V14)</f>
        <v>6.0299999999999994</v>
      </c>
      <c r="X14" s="2">
        <f>MAX(S14:V14)</f>
        <v>6.28</v>
      </c>
      <c r="Y14" s="2">
        <f>MIN(S14:V14)</f>
        <v>5.82</v>
      </c>
      <c r="Z14" s="1">
        <f>X14/Y14</f>
        <v>1.0790378006872852</v>
      </c>
      <c r="AA14">
        <v>27.84</v>
      </c>
      <c r="AB14">
        <v>26.15</v>
      </c>
      <c r="AC14">
        <f>AVERAGE(AA14:AB14)</f>
        <v>26.994999999999997</v>
      </c>
      <c r="AD14">
        <f>MAX(AA14:AB14)</f>
        <v>27.84</v>
      </c>
      <c r="AE14">
        <f>MIN(AB14:AC14)</f>
        <v>26.15</v>
      </c>
      <c r="AF14" s="1">
        <f>AD14/AE14</f>
        <v>1.0646271510516252</v>
      </c>
    </row>
    <row r="15" spans="1:32" x14ac:dyDescent="0.25">
      <c r="A15">
        <v>7</v>
      </c>
      <c r="B15">
        <v>7</v>
      </c>
      <c r="C15">
        <v>4</v>
      </c>
      <c r="D15">
        <v>4.8273999999999999</v>
      </c>
      <c r="E15" s="4">
        <f>D15/O15</f>
        <v>2.5609549071618037E-2</v>
      </c>
      <c r="F15">
        <v>1512</v>
      </c>
      <c r="G15">
        <v>1490</v>
      </c>
      <c r="H15">
        <v>1498</v>
      </c>
      <c r="I15" s="3">
        <f>(F15/2)/96.83</f>
        <v>7.8074976763399775</v>
      </c>
      <c r="J15" s="3">
        <f>(G15/2)/96.83</f>
        <v>7.6938965196736548</v>
      </c>
      <c r="K15" s="3">
        <f>(H15/2)/96.83</f>
        <v>7.7352060311886817</v>
      </c>
      <c r="L15">
        <f>ROUND(PI()*((F15/2)/96.83)^2,1)</f>
        <v>191.5</v>
      </c>
      <c r="M15">
        <f>ROUND(PI()*((G15/2)/96.83)^2,1)</f>
        <v>186</v>
      </c>
      <c r="N15">
        <f>ROUND(PI()*((H15/2)/96.83)^2,1)</f>
        <v>188</v>
      </c>
      <c r="O15">
        <f>AVERAGE(L15:N15)</f>
        <v>188.5</v>
      </c>
      <c r="P15" s="2">
        <f>MAX(L15:N15)</f>
        <v>191.5</v>
      </c>
      <c r="Q15" s="2">
        <f>MIN(L15:N15)</f>
        <v>186</v>
      </c>
      <c r="R15" s="1">
        <f>P15/Q15</f>
        <v>1.0295698924731183</v>
      </c>
      <c r="S15">
        <v>5.82</v>
      </c>
      <c r="T15">
        <v>5.83</v>
      </c>
      <c r="U15">
        <v>5.65</v>
      </c>
      <c r="V15">
        <v>5.34</v>
      </c>
      <c r="W15" s="3">
        <f>AVERAGE(S15:V15)</f>
        <v>5.66</v>
      </c>
      <c r="X15" s="2">
        <f>MAX(S15:V15)</f>
        <v>5.83</v>
      </c>
      <c r="Y15" s="2">
        <f>MIN(S15:V15)</f>
        <v>5.34</v>
      </c>
      <c r="Z15" s="1">
        <f>X15/Y15</f>
        <v>1.0917602996254683</v>
      </c>
      <c r="AA15">
        <v>25.76</v>
      </c>
      <c r="AB15">
        <v>26.76</v>
      </c>
      <c r="AC15">
        <f>AVERAGE(AA15:AB15)</f>
        <v>26.26</v>
      </c>
      <c r="AD15">
        <f>MAX(AA15:AB15)</f>
        <v>26.76</v>
      </c>
      <c r="AE15">
        <f>MIN(AB15:AC15)</f>
        <v>26.26</v>
      </c>
      <c r="AF15" s="1">
        <f>AD15/AE15</f>
        <v>1.0190403655750191</v>
      </c>
    </row>
    <row r="16" spans="1:32" x14ac:dyDescent="0.25">
      <c r="A16">
        <v>14</v>
      </c>
      <c r="B16">
        <v>14</v>
      </c>
      <c r="C16">
        <v>29</v>
      </c>
      <c r="D16">
        <v>5.2471300000000003</v>
      </c>
      <c r="E16" s="4">
        <f>D16/O16</f>
        <v>2.6048965745490649E-2</v>
      </c>
      <c r="F16">
        <v>1556</v>
      </c>
      <c r="G16">
        <v>1560</v>
      </c>
      <c r="H16">
        <v>1536</v>
      </c>
      <c r="I16" s="3">
        <f>(F16/2)/96.83</f>
        <v>8.0346999896726228</v>
      </c>
      <c r="J16" s="3">
        <f>(G16/2)/96.83</f>
        <v>8.0553547454301349</v>
      </c>
      <c r="K16" s="3">
        <f>(H16/2)/96.83</f>
        <v>7.9314262108850562</v>
      </c>
      <c r="L16">
        <f>ROUND(PI()*((F16/2)/96.83)^2,1)</f>
        <v>202.8</v>
      </c>
      <c r="M16">
        <f>ROUND(PI()*((G16/2)/96.83)^2,1)</f>
        <v>203.9</v>
      </c>
      <c r="N16">
        <f>ROUND(PI()*((H16/2)/96.83)^2,1)</f>
        <v>197.6</v>
      </c>
      <c r="O16">
        <f>AVERAGE(L16:N16)</f>
        <v>201.43333333333337</v>
      </c>
      <c r="P16" s="2">
        <f>MAX(L16:N16)</f>
        <v>203.9</v>
      </c>
      <c r="Q16" s="2">
        <f>MIN(L16:N16)</f>
        <v>197.6</v>
      </c>
      <c r="R16" s="1">
        <f>P16/Q16</f>
        <v>1.0318825910931175</v>
      </c>
      <c r="S16">
        <v>6.18</v>
      </c>
      <c r="T16">
        <v>6.27</v>
      </c>
      <c r="U16">
        <v>5.9</v>
      </c>
      <c r="V16">
        <v>5.82</v>
      </c>
      <c r="W16" s="3">
        <f>AVERAGE(S16:V16)</f>
        <v>6.0425000000000004</v>
      </c>
      <c r="X16" s="2">
        <f>MAX(S16:V16)</f>
        <v>6.27</v>
      </c>
      <c r="Y16" s="2">
        <f>MIN(S16:V16)</f>
        <v>5.82</v>
      </c>
      <c r="Z16" s="1">
        <f>X16/Y16</f>
        <v>1.0773195876288659</v>
      </c>
      <c r="AA16">
        <v>26.32</v>
      </c>
      <c r="AB16">
        <v>26.72</v>
      </c>
      <c r="AC16">
        <f>AVERAGE(AA16:AB16)</f>
        <v>26.52</v>
      </c>
      <c r="AD16">
        <f>MAX(AA16:AB16)</f>
        <v>26.72</v>
      </c>
      <c r="AE16">
        <f>MIN(AB16:AC16)</f>
        <v>26.52</v>
      </c>
      <c r="AF16" s="1">
        <f>AD16/AE16</f>
        <v>1.0075414781297134</v>
      </c>
    </row>
    <row r="17" spans="1:32" x14ac:dyDescent="0.25">
      <c r="A17">
        <v>10</v>
      </c>
      <c r="B17">
        <v>10</v>
      </c>
      <c r="C17">
        <v>23</v>
      </c>
      <c r="D17">
        <v>5.0016999999999996</v>
      </c>
      <c r="E17" s="4">
        <f>D17/O17</f>
        <v>2.5893183779119928E-2</v>
      </c>
      <c r="F17">
        <v>1545</v>
      </c>
      <c r="G17">
        <v>1510</v>
      </c>
      <c r="H17">
        <v>1500</v>
      </c>
      <c r="I17" s="3">
        <f>(F17/2)/96.83</f>
        <v>7.977899411339461</v>
      </c>
      <c r="J17" s="3">
        <f>(G17/2)/96.83</f>
        <v>7.7971702984612206</v>
      </c>
      <c r="K17" s="3">
        <f>(H17/2)/96.83</f>
        <v>7.7455334090674377</v>
      </c>
      <c r="L17">
        <f>ROUND(PI()*((F17/2)/96.83)^2,1)</f>
        <v>200</v>
      </c>
      <c r="M17">
        <f>ROUND(PI()*((G17/2)/96.83)^2,1)</f>
        <v>191</v>
      </c>
      <c r="N17">
        <f>ROUND(PI()*((H17/2)/96.83)^2,1)</f>
        <v>188.5</v>
      </c>
      <c r="O17">
        <f>AVERAGE(L17:N17)</f>
        <v>193.16666666666666</v>
      </c>
      <c r="P17" s="2">
        <f>MAX(L17:N17)</f>
        <v>200</v>
      </c>
      <c r="Q17" s="2">
        <f>MIN(L17:N17)</f>
        <v>188.5</v>
      </c>
      <c r="R17" s="1">
        <f>P17/Q17</f>
        <v>1.0610079575596818</v>
      </c>
      <c r="S17">
        <v>6.21</v>
      </c>
      <c r="T17">
        <v>6.63</v>
      </c>
      <c r="U17">
        <v>5.99</v>
      </c>
      <c r="V17">
        <v>6</v>
      </c>
      <c r="W17" s="3">
        <f>AVERAGE(S17:V17)</f>
        <v>6.2074999999999996</v>
      </c>
      <c r="X17" s="2">
        <f>MAX(S17:V17)</f>
        <v>6.63</v>
      </c>
      <c r="Y17" s="2">
        <f>MIN(S17:V17)</f>
        <v>5.99</v>
      </c>
      <c r="Z17" s="1">
        <f>X17/Y17</f>
        <v>1.1068447412353923</v>
      </c>
      <c r="AA17">
        <v>26.99</v>
      </c>
      <c r="AB17">
        <v>27.21</v>
      </c>
      <c r="AC17">
        <f>AVERAGE(AA17:AB17)</f>
        <v>27.1</v>
      </c>
      <c r="AD17">
        <f>MAX(AA17:AB17)</f>
        <v>27.21</v>
      </c>
      <c r="AE17">
        <f>MIN(AB17:AC17)</f>
        <v>27.1</v>
      </c>
      <c r="AF17" s="1">
        <f>AD17/AE17</f>
        <v>1.004059040590406</v>
      </c>
    </row>
    <row r="18" spans="1:32" x14ac:dyDescent="0.25">
      <c r="A18">
        <v>32</v>
      </c>
      <c r="B18">
        <v>32</v>
      </c>
      <c r="C18">
        <v>30</v>
      </c>
      <c r="D18">
        <v>5.8428000000000004</v>
      </c>
      <c r="E18" s="4">
        <f>D18/O18</f>
        <v>2.7154763749031762E-2</v>
      </c>
      <c r="F18">
        <v>1614</v>
      </c>
      <c r="G18">
        <v>1598</v>
      </c>
      <c r="H18">
        <v>1596</v>
      </c>
      <c r="I18" s="3">
        <f>(F18/2)/96.83</f>
        <v>8.3341939481565639</v>
      </c>
      <c r="J18" s="3">
        <f>(G18/2)/96.83</f>
        <v>8.2515749251265103</v>
      </c>
      <c r="K18" s="3">
        <f>(H18/2)/96.83</f>
        <v>8.2412475472477542</v>
      </c>
      <c r="L18">
        <f>ROUND(PI()*((F18/2)/96.83)^2,1)</f>
        <v>218.2</v>
      </c>
      <c r="M18">
        <f>ROUND(PI()*((G18/2)/96.83)^2,1)</f>
        <v>213.9</v>
      </c>
      <c r="N18">
        <f>ROUND(PI()*((H18/2)/96.83)^2,1)</f>
        <v>213.4</v>
      </c>
      <c r="O18">
        <f>AVERAGE(L18:N18)</f>
        <v>215.16666666666666</v>
      </c>
      <c r="P18" s="2">
        <f>MAX(L18:N18)</f>
        <v>218.2</v>
      </c>
      <c r="Q18" s="2">
        <f>MIN(L18:N18)</f>
        <v>213.4</v>
      </c>
      <c r="R18" s="1">
        <f>P18/Q18</f>
        <v>1.0224929709465791</v>
      </c>
      <c r="S18">
        <v>6.09</v>
      </c>
      <c r="T18">
        <v>6.02</v>
      </c>
      <c r="U18">
        <v>5.7</v>
      </c>
      <c r="V18">
        <v>5.76</v>
      </c>
      <c r="W18" s="3">
        <f>AVERAGE(S18:V18)</f>
        <v>5.8925000000000001</v>
      </c>
      <c r="X18" s="2">
        <f>MAX(S18:V18)</f>
        <v>6.09</v>
      </c>
      <c r="Y18" s="2">
        <f>MIN(S18:V18)</f>
        <v>5.7</v>
      </c>
      <c r="Z18" s="1">
        <f>X18/Y18</f>
        <v>1.0684210526315789</v>
      </c>
      <c r="AA18">
        <v>27.39</v>
      </c>
      <c r="AB18">
        <v>27.2</v>
      </c>
      <c r="AC18">
        <f>AVERAGE(AA18:AB18)</f>
        <v>27.295000000000002</v>
      </c>
      <c r="AD18">
        <f>MAX(AA18:AB18)</f>
        <v>27.39</v>
      </c>
      <c r="AE18">
        <f>MIN(AB18:AC18)</f>
        <v>27.2</v>
      </c>
      <c r="AF18" s="1">
        <f>AD18/AE18</f>
        <v>1.0069852941176471</v>
      </c>
    </row>
    <row r="19" spans="1:32" x14ac:dyDescent="0.25">
      <c r="A19">
        <v>8</v>
      </c>
      <c r="B19">
        <v>8</v>
      </c>
      <c r="C19">
        <v>27</v>
      </c>
      <c r="D19">
        <v>5.97377</v>
      </c>
      <c r="E19" s="4">
        <f>D19/O19</f>
        <v>2.6227586711546905E-2</v>
      </c>
      <c r="F19">
        <v>1645</v>
      </c>
      <c r="G19">
        <v>1646</v>
      </c>
      <c r="H19">
        <v>1656</v>
      </c>
      <c r="I19" s="3">
        <f>(F19/2)/96.83</f>
        <v>8.4942683052772896</v>
      </c>
      <c r="J19" s="3">
        <f>(G19/2)/96.83</f>
        <v>8.4994319942166694</v>
      </c>
      <c r="K19" s="3">
        <f>(H19/2)/96.83</f>
        <v>8.5510688836104514</v>
      </c>
      <c r="L19">
        <f>ROUND(PI()*((F19/2)/96.83)^2,1)</f>
        <v>226.7</v>
      </c>
      <c r="M19">
        <f>ROUND(PI()*((G19/2)/96.83)^2,1)</f>
        <v>226.9</v>
      </c>
      <c r="N19">
        <f>ROUND(PI()*((H19/2)/96.83)^2,1)</f>
        <v>229.7</v>
      </c>
      <c r="O19">
        <f>AVERAGE(L19:N19)</f>
        <v>227.76666666666665</v>
      </c>
      <c r="P19" s="2">
        <f>MAX(L19:N19)</f>
        <v>229.7</v>
      </c>
      <c r="Q19" s="2">
        <f>MIN(L19:N19)</f>
        <v>226.7</v>
      </c>
      <c r="R19" s="1">
        <f>P19/Q19</f>
        <v>1.0132333480370534</v>
      </c>
      <c r="S19">
        <v>6.17</v>
      </c>
      <c r="T19">
        <v>6.5</v>
      </c>
      <c r="U19">
        <v>6.47</v>
      </c>
      <c r="V19">
        <v>6.22</v>
      </c>
      <c r="W19" s="3">
        <f>AVERAGE(S19:V19)</f>
        <v>6.34</v>
      </c>
      <c r="X19" s="2">
        <f>MAX(S19:V19)</f>
        <v>6.5</v>
      </c>
      <c r="Y19" s="2">
        <f>MIN(S19:V19)</f>
        <v>6.17</v>
      </c>
      <c r="Z19" s="1">
        <f>X19/Y19</f>
        <v>1.0534846029173419</v>
      </c>
      <c r="AA19">
        <v>27.61</v>
      </c>
      <c r="AB19">
        <v>27.27</v>
      </c>
      <c r="AC19">
        <f>AVERAGE(AA19:AB19)</f>
        <v>27.439999999999998</v>
      </c>
      <c r="AD19">
        <f>MAX(AA19:AB19)</f>
        <v>27.61</v>
      </c>
      <c r="AE19">
        <f>MIN(AB19:AC19)</f>
        <v>27.27</v>
      </c>
      <c r="AF19" s="1">
        <f>AD19/AE19</f>
        <v>1.0124679134580126</v>
      </c>
    </row>
    <row r="20" spans="1:32" x14ac:dyDescent="0.25">
      <c r="A20">
        <v>4</v>
      </c>
      <c r="B20">
        <v>4</v>
      </c>
      <c r="C20">
        <v>14</v>
      </c>
      <c r="D20">
        <v>5.7829600000000001</v>
      </c>
      <c r="E20" s="4">
        <f>D20/O20</f>
        <v>2.6037640702386313E-2</v>
      </c>
      <c r="F20">
        <v>1632</v>
      </c>
      <c r="G20">
        <v>1621</v>
      </c>
      <c r="H20">
        <v>1632</v>
      </c>
      <c r="I20" s="3">
        <f>(F20/2)/96.83</f>
        <v>8.4271403490653718</v>
      </c>
      <c r="J20" s="3">
        <f>(G20/2)/96.83</f>
        <v>8.3703397707322118</v>
      </c>
      <c r="K20" s="3">
        <f>(H20/2)/96.83</f>
        <v>8.4271403490653718</v>
      </c>
      <c r="L20">
        <f>ROUND(PI()*((F20/2)/96.83)^2,1)</f>
        <v>223.1</v>
      </c>
      <c r="M20">
        <f>ROUND(PI()*((G20/2)/96.83)^2,1)</f>
        <v>220.1</v>
      </c>
      <c r="N20">
        <f>ROUND(PI()*((H20/2)/96.83)^2,1)</f>
        <v>223.1</v>
      </c>
      <c r="O20">
        <f>AVERAGE(L20:N20)</f>
        <v>222.1</v>
      </c>
      <c r="P20" s="2">
        <f>MAX(L20:N20)</f>
        <v>223.1</v>
      </c>
      <c r="Q20" s="2">
        <f>MIN(L20:N20)</f>
        <v>220.1</v>
      </c>
      <c r="R20" s="1">
        <f>P20/Q20</f>
        <v>1.0136301681054067</v>
      </c>
      <c r="S20">
        <v>5.88</v>
      </c>
      <c r="T20">
        <v>6.45</v>
      </c>
      <c r="U20">
        <v>6.37</v>
      </c>
      <c r="V20">
        <v>5.56</v>
      </c>
      <c r="W20" s="3">
        <f>AVERAGE(S20:V20)</f>
        <v>6.0649999999999995</v>
      </c>
      <c r="X20" s="2">
        <f>MAX(S20:V20)</f>
        <v>6.45</v>
      </c>
      <c r="Y20" s="2">
        <f>MIN(S20:V20)</f>
        <v>5.56</v>
      </c>
      <c r="Z20" s="1">
        <f>X20/Y20</f>
        <v>1.1600719424460433</v>
      </c>
      <c r="AA20">
        <v>27.26</v>
      </c>
      <c r="AB20">
        <v>27.8</v>
      </c>
      <c r="AC20">
        <f>AVERAGE(AA20:AB20)</f>
        <v>27.53</v>
      </c>
      <c r="AD20">
        <f>MAX(AA20:AB20)</f>
        <v>27.8</v>
      </c>
      <c r="AE20">
        <f>MIN(AB20:AC20)</f>
        <v>27.53</v>
      </c>
      <c r="AF20" s="1">
        <f>AD20/AE20</f>
        <v>1.0098074827460952</v>
      </c>
    </row>
    <row r="21" spans="1:32" x14ac:dyDescent="0.25">
      <c r="A21">
        <v>30</v>
      </c>
      <c r="B21">
        <v>30</v>
      </c>
      <c r="C21">
        <v>12</v>
      </c>
      <c r="D21">
        <v>5.6073000000000004</v>
      </c>
      <c r="E21" s="4">
        <f>D21/O21</f>
        <v>2.6370747766107542E-2</v>
      </c>
      <c r="F21">
        <v>1585</v>
      </c>
      <c r="G21">
        <v>1597</v>
      </c>
      <c r="H21">
        <v>1598</v>
      </c>
      <c r="I21" s="3">
        <f>(F21/2)/96.83</f>
        <v>8.1844469689145924</v>
      </c>
      <c r="J21" s="3">
        <f>(G21/2)/96.83</f>
        <v>8.2464112361871322</v>
      </c>
      <c r="K21" s="3">
        <f>(H21/2)/96.83</f>
        <v>8.2515749251265103</v>
      </c>
      <c r="L21">
        <f>ROUND(PI()*((F21/2)/96.83)^2,1)</f>
        <v>210.4</v>
      </c>
      <c r="M21">
        <f>ROUND(PI()*((G21/2)/96.83)^2,1)</f>
        <v>213.6</v>
      </c>
      <c r="N21">
        <f>ROUND(PI()*((H21/2)/96.83)^2,1)</f>
        <v>213.9</v>
      </c>
      <c r="O21">
        <f>AVERAGE(L21:N21)</f>
        <v>212.63333333333333</v>
      </c>
      <c r="P21" s="2">
        <f>MAX(L21:N21)</f>
        <v>213.9</v>
      </c>
      <c r="Q21" s="2">
        <f>MIN(L21:N21)</f>
        <v>210.4</v>
      </c>
      <c r="R21" s="1">
        <f>P21/Q21</f>
        <v>1.0166349809885931</v>
      </c>
      <c r="S21">
        <v>6.21</v>
      </c>
      <c r="T21">
        <v>5.6</v>
      </c>
      <c r="U21">
        <v>6.13</v>
      </c>
      <c r="V21">
        <v>5.91</v>
      </c>
      <c r="W21" s="3">
        <f>AVERAGE(S21:V21)</f>
        <v>5.9624999999999995</v>
      </c>
      <c r="X21" s="2">
        <f>MAX(S21:V21)</f>
        <v>6.21</v>
      </c>
      <c r="Y21" s="2">
        <f>MIN(S21:V21)</f>
        <v>5.6</v>
      </c>
      <c r="Z21" s="1">
        <f>X21/Y21</f>
        <v>1.1089285714285715</v>
      </c>
      <c r="AA21">
        <v>27.33</v>
      </c>
      <c r="AB21">
        <v>27.94</v>
      </c>
      <c r="AC21">
        <f>AVERAGE(AA21:AB21)</f>
        <v>27.634999999999998</v>
      </c>
      <c r="AD21">
        <f>MAX(AA21:AB21)</f>
        <v>27.94</v>
      </c>
      <c r="AE21">
        <f>MIN(AB21:AC21)</f>
        <v>27.634999999999998</v>
      </c>
      <c r="AF21" s="1">
        <f>AD21/AE21</f>
        <v>1.0110367287859598</v>
      </c>
    </row>
    <row r="22" spans="1:32" x14ac:dyDescent="0.25">
      <c r="A22">
        <v>21</v>
      </c>
      <c r="B22">
        <v>21</v>
      </c>
      <c r="C22">
        <v>5</v>
      </c>
      <c r="D22">
        <v>5.2154999999999996</v>
      </c>
      <c r="E22" s="4">
        <f>D22/O22</f>
        <v>2.6038442336495257E-2</v>
      </c>
      <c r="F22">
        <v>1549</v>
      </c>
      <c r="G22">
        <v>1548</v>
      </c>
      <c r="H22">
        <v>1542</v>
      </c>
      <c r="I22" s="3">
        <f>(F22/2)/96.83</f>
        <v>7.998554167096974</v>
      </c>
      <c r="J22" s="3">
        <f>(G22/2)/96.83</f>
        <v>7.993390478157596</v>
      </c>
      <c r="K22" s="3">
        <f>(H22/2)/96.83</f>
        <v>7.9624083445213261</v>
      </c>
      <c r="L22">
        <f>ROUND(PI()*((F22/2)/96.83)^2,1)</f>
        <v>201</v>
      </c>
      <c r="M22">
        <f>ROUND(PI()*((G22/2)/96.83)^2,1)</f>
        <v>200.7</v>
      </c>
      <c r="N22">
        <f>ROUND(PI()*((H22/2)/96.83)^2,1)</f>
        <v>199.2</v>
      </c>
      <c r="O22">
        <f>AVERAGE(L22:N22)</f>
        <v>200.29999999999998</v>
      </c>
      <c r="P22" s="2">
        <f>MAX(L22:N22)</f>
        <v>201</v>
      </c>
      <c r="Q22" s="2">
        <f>MIN(L22:N22)</f>
        <v>199.2</v>
      </c>
      <c r="R22" s="1">
        <f>P22/Q22</f>
        <v>1.0090361445783134</v>
      </c>
      <c r="S22">
        <v>6.13</v>
      </c>
      <c r="T22">
        <v>5.86</v>
      </c>
      <c r="U22">
        <v>6.09</v>
      </c>
      <c r="V22">
        <v>6.05</v>
      </c>
      <c r="W22" s="3">
        <f>AVERAGE(S22:V22)</f>
        <v>6.0324999999999998</v>
      </c>
      <c r="X22" s="2">
        <f>MAX(S22:V22)</f>
        <v>6.13</v>
      </c>
      <c r="Y22" s="2">
        <f>MIN(S22:V22)</f>
        <v>5.86</v>
      </c>
      <c r="Z22" s="1">
        <f>X22/Y22</f>
        <v>1.046075085324232</v>
      </c>
      <c r="AA22">
        <v>27.28</v>
      </c>
      <c r="AB22">
        <v>28.33</v>
      </c>
      <c r="AC22">
        <f>AVERAGE(AA22:AB22)</f>
        <v>27.805</v>
      </c>
      <c r="AD22">
        <f>MAX(AA22:AB22)</f>
        <v>28.33</v>
      </c>
      <c r="AE22">
        <f>MIN(AB22:AC22)</f>
        <v>27.805</v>
      </c>
      <c r="AF22" s="1">
        <f>AD22/AE22</f>
        <v>1.0188814961337889</v>
      </c>
    </row>
    <row r="23" spans="1:32" x14ac:dyDescent="0.25">
      <c r="A23">
        <v>12</v>
      </c>
      <c r="B23">
        <v>12</v>
      </c>
      <c r="C23">
        <v>26</v>
      </c>
      <c r="D23">
        <v>5.8520000000000003</v>
      </c>
      <c r="E23" s="4">
        <f>D23/O23</f>
        <v>2.9786223277909741E-2</v>
      </c>
      <c r="F23">
        <v>1563</v>
      </c>
      <c r="G23">
        <v>1536</v>
      </c>
      <c r="H23">
        <v>1495</v>
      </c>
      <c r="I23" s="3">
        <f>(F23/2)/96.83</f>
        <v>8.0708458122482707</v>
      </c>
      <c r="J23" s="3">
        <f>(G23/2)/96.83</f>
        <v>7.9314262108850562</v>
      </c>
      <c r="K23" s="3">
        <f>(H23/2)/96.83</f>
        <v>7.7197149643705467</v>
      </c>
      <c r="L23">
        <f>ROUND(PI()*((F23/2)/96.83)^2,1)</f>
        <v>204.6</v>
      </c>
      <c r="M23">
        <f>ROUND(PI()*((G23/2)/96.83)^2,1)</f>
        <v>197.6</v>
      </c>
      <c r="N23">
        <f>ROUND(PI()*((H23/2)/96.83)^2,1)</f>
        <v>187.2</v>
      </c>
      <c r="O23">
        <f>AVERAGE(L23:N23)</f>
        <v>196.46666666666667</v>
      </c>
      <c r="P23" s="2">
        <f>MAX(L23:N23)</f>
        <v>204.6</v>
      </c>
      <c r="Q23" s="2">
        <f>MIN(L23:N23)</f>
        <v>187.2</v>
      </c>
      <c r="R23" s="1">
        <f>P23/Q23</f>
        <v>1.0929487179487181</v>
      </c>
      <c r="S23">
        <v>6.15</v>
      </c>
      <c r="T23">
        <v>6.09</v>
      </c>
      <c r="U23">
        <v>6.2</v>
      </c>
      <c r="V23">
        <v>6.24</v>
      </c>
      <c r="W23" s="3">
        <f>AVERAGE(S23:V23)</f>
        <v>6.17</v>
      </c>
      <c r="X23" s="2">
        <f>MAX(S23:V23)</f>
        <v>6.24</v>
      </c>
      <c r="Y23" s="2">
        <f>MIN(S23:V23)</f>
        <v>6.09</v>
      </c>
      <c r="Z23" s="1">
        <f>X23/Y23</f>
        <v>1.0246305418719213</v>
      </c>
      <c r="AA23">
        <v>28.52</v>
      </c>
      <c r="AB23">
        <v>27.82</v>
      </c>
      <c r="AC23">
        <f>AVERAGE(AA23:AB23)</f>
        <v>28.17</v>
      </c>
      <c r="AD23">
        <f>MAX(AA23:AB23)</f>
        <v>28.52</v>
      </c>
      <c r="AE23">
        <f>MIN(AB23:AC23)</f>
        <v>27.82</v>
      </c>
      <c r="AF23" s="1">
        <f>AD23/AE23</f>
        <v>1.0251617541337168</v>
      </c>
    </row>
    <row r="24" spans="1:32" x14ac:dyDescent="0.25">
      <c r="A24">
        <v>11</v>
      </c>
      <c r="B24">
        <v>11</v>
      </c>
      <c r="C24">
        <v>22</v>
      </c>
      <c r="D24">
        <v>4.8813000000000004</v>
      </c>
      <c r="E24" s="4">
        <f>D24/O24</f>
        <v>2.516566420347139E-2</v>
      </c>
      <c r="F24">
        <v>1521</v>
      </c>
      <c r="G24">
        <v>1520</v>
      </c>
      <c r="H24">
        <v>1524</v>
      </c>
      <c r="I24" s="3">
        <f>(F24/2)/96.83</f>
        <v>7.8539708767943823</v>
      </c>
      <c r="J24" s="3">
        <f>(G24/2)/96.83</f>
        <v>7.8488071878550034</v>
      </c>
      <c r="K24" s="3">
        <f>(H24/2)/96.83</f>
        <v>7.8694619436125173</v>
      </c>
      <c r="L24">
        <f>ROUND(PI()*((F24/2)/96.83)^2,1)</f>
        <v>193.8</v>
      </c>
      <c r="M24">
        <f>ROUND(PI()*((G24/2)/96.83)^2,1)</f>
        <v>193.5</v>
      </c>
      <c r="N24">
        <f>ROUND(PI()*((H24/2)/96.83)^2,1)</f>
        <v>194.6</v>
      </c>
      <c r="O24">
        <f>AVERAGE(L24:N24)</f>
        <v>193.96666666666667</v>
      </c>
      <c r="P24" s="2">
        <f>MAX(L24:N24)</f>
        <v>194.6</v>
      </c>
      <c r="Q24" s="2">
        <f>MIN(L24:N24)</f>
        <v>193.5</v>
      </c>
      <c r="R24" s="1">
        <f>P24/Q24</f>
        <v>1.0056847545219638</v>
      </c>
      <c r="S24">
        <v>5.95</v>
      </c>
      <c r="T24">
        <v>6.06</v>
      </c>
      <c r="U24">
        <v>6.07</v>
      </c>
      <c r="V24">
        <v>6.09</v>
      </c>
      <c r="W24" s="3">
        <f>AVERAGE(S24:V24)</f>
        <v>6.0424999999999995</v>
      </c>
      <c r="X24" s="2">
        <f>MAX(S24:V24)</f>
        <v>6.09</v>
      </c>
      <c r="Y24" s="2">
        <f>MIN(S24:V24)</f>
        <v>5.95</v>
      </c>
      <c r="Z24" s="1">
        <f>X24/Y24</f>
        <v>1.0235294117647058</v>
      </c>
      <c r="AA24">
        <v>28.86</v>
      </c>
      <c r="AB24">
        <v>27.86</v>
      </c>
      <c r="AC24">
        <f>AVERAGE(AA24:AB24)</f>
        <v>28.36</v>
      </c>
      <c r="AD24">
        <f>MAX(AA24:AB24)</f>
        <v>28.86</v>
      </c>
      <c r="AE24">
        <f>MIN(AB24:AC24)</f>
        <v>27.86</v>
      </c>
      <c r="AF24" s="1">
        <f>AD24/AE24</f>
        <v>1.0358937544867193</v>
      </c>
    </row>
    <row r="25" spans="1:32" x14ac:dyDescent="0.25">
      <c r="A25">
        <v>6</v>
      </c>
      <c r="B25">
        <v>6</v>
      </c>
      <c r="C25">
        <v>11</v>
      </c>
      <c r="D25">
        <v>5.7644500000000001</v>
      </c>
      <c r="E25" s="4">
        <f>D25/O25</f>
        <v>2.5954299864925711E-2</v>
      </c>
      <c r="F25">
        <v>1639</v>
      </c>
      <c r="G25">
        <v>1624</v>
      </c>
      <c r="H25">
        <v>1622</v>
      </c>
      <c r="I25" s="3">
        <f>(F25/2)/96.83</f>
        <v>8.4632861716410197</v>
      </c>
      <c r="J25" s="3">
        <f>(G25/2)/96.83</f>
        <v>8.3858308375503459</v>
      </c>
      <c r="K25" s="3">
        <f>(H25/2)/96.83</f>
        <v>8.3755034596715898</v>
      </c>
      <c r="L25">
        <f>ROUND(PI()*((F25/2)/96.83)^2,1)</f>
        <v>225</v>
      </c>
      <c r="M25">
        <f>ROUND(PI()*((G25/2)/96.83)^2,1)</f>
        <v>220.9</v>
      </c>
      <c r="N25">
        <f>ROUND(PI()*((H25/2)/96.83)^2,1)</f>
        <v>220.4</v>
      </c>
      <c r="O25">
        <f>AVERAGE(L25:N25)</f>
        <v>222.1</v>
      </c>
      <c r="P25" s="2">
        <f>MAX(L25:N25)</f>
        <v>225</v>
      </c>
      <c r="Q25" s="2">
        <f>MIN(L25:N25)</f>
        <v>220.4</v>
      </c>
      <c r="R25" s="1">
        <f>P25/Q25</f>
        <v>1.0208711433756805</v>
      </c>
      <c r="S25">
        <v>5.93</v>
      </c>
      <c r="T25">
        <v>5.99</v>
      </c>
      <c r="U25">
        <v>6.02</v>
      </c>
      <c r="V25">
        <v>6.31</v>
      </c>
      <c r="W25" s="3">
        <f>AVERAGE(S25:V25)</f>
        <v>6.0624999999999991</v>
      </c>
      <c r="X25" s="2">
        <f>MAX(S25:V25)</f>
        <v>6.31</v>
      </c>
      <c r="Y25" s="2">
        <f>MIN(S25:V25)</f>
        <v>5.93</v>
      </c>
      <c r="Z25" s="1">
        <f>X25/Y25</f>
        <v>1.0640809443507588</v>
      </c>
      <c r="AA25">
        <v>27.68</v>
      </c>
      <c r="AB25">
        <v>28.48</v>
      </c>
      <c r="AC25">
        <f>AVERAGE(AA25:AB25)</f>
        <v>28.08</v>
      </c>
      <c r="AD25">
        <f>MAX(AA25:AB25)</f>
        <v>28.48</v>
      </c>
      <c r="AE25">
        <f>MIN(AB25:AC25)</f>
        <v>28.08</v>
      </c>
      <c r="AF25" s="1">
        <f>AD25/AE25</f>
        <v>1.0142450142450143</v>
      </c>
    </row>
    <row r="26" spans="1:32" x14ac:dyDescent="0.25">
      <c r="A26">
        <v>17</v>
      </c>
      <c r="B26">
        <v>17</v>
      </c>
      <c r="C26">
        <v>20</v>
      </c>
      <c r="D26">
        <v>5.0656999999999996</v>
      </c>
      <c r="E26" s="4">
        <f>D26/O26</f>
        <v>2.5336945648549519E-2</v>
      </c>
      <c r="F26">
        <v>1551</v>
      </c>
      <c r="G26">
        <v>1541</v>
      </c>
      <c r="H26">
        <v>1543</v>
      </c>
      <c r="I26" s="3">
        <f>(F26/2)/96.83</f>
        <v>8.0088815449757309</v>
      </c>
      <c r="J26" s="3">
        <f>(G26/2)/96.83</f>
        <v>7.957244655581948</v>
      </c>
      <c r="K26" s="3">
        <f>(H26/2)/96.83</f>
        <v>7.9675720334607041</v>
      </c>
      <c r="L26">
        <f>ROUND(PI()*((F26/2)/96.83)^2,1)</f>
        <v>201.5</v>
      </c>
      <c r="M26">
        <f>ROUND(PI()*((G26/2)/96.83)^2,1)</f>
        <v>198.9</v>
      </c>
      <c r="N26">
        <f>ROUND(PI()*((H26/2)/96.83)^2,1)</f>
        <v>199.4</v>
      </c>
      <c r="O26">
        <f>AVERAGE(L26:N26)</f>
        <v>199.93333333333331</v>
      </c>
      <c r="P26" s="2">
        <f>MAX(L26:N26)</f>
        <v>201.5</v>
      </c>
      <c r="Q26" s="2">
        <f>MIN(L26:N26)</f>
        <v>198.9</v>
      </c>
      <c r="R26" s="1">
        <f>P26/Q26</f>
        <v>1.0130718954248366</v>
      </c>
      <c r="S26">
        <v>6.15</v>
      </c>
      <c r="T26">
        <v>6.51</v>
      </c>
      <c r="U26">
        <v>6.38</v>
      </c>
      <c r="V26">
        <v>5.97</v>
      </c>
      <c r="W26" s="3">
        <f>AVERAGE(S26:V26)</f>
        <v>6.2524999999999995</v>
      </c>
      <c r="X26" s="2">
        <f>MAX(S26:V26)</f>
        <v>6.51</v>
      </c>
      <c r="Y26" s="2">
        <f>MIN(S26:V26)</f>
        <v>5.97</v>
      </c>
      <c r="Z26" s="1">
        <f>X26/Y26</f>
        <v>1.0904522613065326</v>
      </c>
      <c r="AA26">
        <v>29.09</v>
      </c>
      <c r="AB26">
        <v>28.1</v>
      </c>
      <c r="AC26">
        <f>AVERAGE(AA26:AB26)</f>
        <v>28.594999999999999</v>
      </c>
      <c r="AD26">
        <f>MAX(AA26:AB26)</f>
        <v>29.09</v>
      </c>
      <c r="AE26">
        <f>MIN(AB26:AC26)</f>
        <v>28.1</v>
      </c>
      <c r="AF26" s="1">
        <f>AD26/AE26</f>
        <v>1.0352313167259786</v>
      </c>
    </row>
    <row r="27" spans="1:32" x14ac:dyDescent="0.25">
      <c r="A27">
        <v>20</v>
      </c>
      <c r="B27">
        <v>20</v>
      </c>
      <c r="C27">
        <v>28</v>
      </c>
      <c r="D27">
        <v>5.2826000000000004</v>
      </c>
      <c r="E27" s="4">
        <f>D27/O27</f>
        <v>2.5752031199220024E-2</v>
      </c>
      <c r="F27">
        <v>1563</v>
      </c>
      <c r="G27">
        <v>1566</v>
      </c>
      <c r="H27">
        <v>1566</v>
      </c>
      <c r="I27" s="3">
        <f>(F27/2)/96.83</f>
        <v>8.0708458122482707</v>
      </c>
      <c r="J27" s="3">
        <f>(G27/2)/96.83</f>
        <v>8.0863368790664047</v>
      </c>
      <c r="K27" s="3">
        <f>(H27/2)/96.83</f>
        <v>8.0863368790664047</v>
      </c>
      <c r="L27">
        <f>ROUND(PI()*((F27/2)/96.83)^2,1)</f>
        <v>204.6</v>
      </c>
      <c r="M27">
        <f>ROUND(PI()*((G27/2)/96.83)^2,1)</f>
        <v>205.4</v>
      </c>
      <c r="N27">
        <f>ROUND(PI()*((H27/2)/96.83)^2,1)</f>
        <v>205.4</v>
      </c>
      <c r="O27">
        <f>AVERAGE(L27:N27)</f>
        <v>205.13333333333333</v>
      </c>
      <c r="P27" s="2">
        <f>MAX(L27:N27)</f>
        <v>205.4</v>
      </c>
      <c r="Q27" s="2">
        <f>MIN(L27:N27)</f>
        <v>204.6</v>
      </c>
      <c r="R27" s="1">
        <f>P27/Q27</f>
        <v>1.0039100684261975</v>
      </c>
      <c r="S27">
        <v>6.5</v>
      </c>
      <c r="T27">
        <v>6.19</v>
      </c>
      <c r="U27">
        <v>6.23</v>
      </c>
      <c r="V27">
        <v>6.23</v>
      </c>
      <c r="W27" s="3">
        <f>AVERAGE(S27:V27)</f>
        <v>6.2875000000000005</v>
      </c>
      <c r="X27" s="2">
        <f>MAX(S27:V27)</f>
        <v>6.5</v>
      </c>
      <c r="Y27" s="2">
        <f>MIN(S27:V27)</f>
        <v>6.19</v>
      </c>
      <c r="Z27" s="1">
        <f>X27/Y27</f>
        <v>1.0500807754442649</v>
      </c>
      <c r="AA27">
        <v>27.66</v>
      </c>
      <c r="AB27">
        <v>28.62</v>
      </c>
      <c r="AC27">
        <f>AVERAGE(AA27:AB27)</f>
        <v>28.14</v>
      </c>
      <c r="AD27">
        <f>MAX(AA27:AB27)</f>
        <v>28.62</v>
      </c>
      <c r="AE27">
        <f>MIN(AB27:AC27)</f>
        <v>28.14</v>
      </c>
      <c r="AF27" s="1">
        <f>AD27/AE27</f>
        <v>1.0170575692963753</v>
      </c>
    </row>
    <row r="28" spans="1:32" x14ac:dyDescent="0.25">
      <c r="A28">
        <v>26</v>
      </c>
      <c r="B28">
        <v>26</v>
      </c>
      <c r="C28">
        <v>19</v>
      </c>
      <c r="D28">
        <v>5.3805500000000004</v>
      </c>
      <c r="E28" s="4">
        <f>D28/O28</f>
        <v>2.5801870204603582E-2</v>
      </c>
      <c r="F28">
        <v>1560</v>
      </c>
      <c r="G28">
        <v>1583</v>
      </c>
      <c r="H28">
        <v>1590</v>
      </c>
      <c r="I28" s="3">
        <f>(F28/2)/96.83</f>
        <v>8.0553547454301349</v>
      </c>
      <c r="J28" s="3">
        <f>(G28/2)/96.83</f>
        <v>8.1741195910358364</v>
      </c>
      <c r="K28" s="3">
        <f>(H28/2)/96.83</f>
        <v>8.2102654136114843</v>
      </c>
      <c r="L28">
        <f>ROUND(PI()*((F28/2)/96.83)^2,1)</f>
        <v>203.9</v>
      </c>
      <c r="M28">
        <f>ROUND(PI()*((G28/2)/96.83)^2,1)</f>
        <v>209.9</v>
      </c>
      <c r="N28">
        <f>ROUND(PI()*((H28/2)/96.83)^2,1)</f>
        <v>211.8</v>
      </c>
      <c r="O28">
        <f>AVERAGE(L28:N28)</f>
        <v>208.53333333333333</v>
      </c>
      <c r="P28" s="2">
        <f>MAX(L28:N28)</f>
        <v>211.8</v>
      </c>
      <c r="Q28" s="2">
        <f>MIN(L28:N28)</f>
        <v>203.9</v>
      </c>
      <c r="R28" s="1">
        <f>P28/Q28</f>
        <v>1.0387444825895047</v>
      </c>
      <c r="S28">
        <v>5.5</v>
      </c>
      <c r="T28">
        <v>5.26</v>
      </c>
      <c r="U28">
        <v>6.13</v>
      </c>
      <c r="V28">
        <v>5.84</v>
      </c>
      <c r="W28" s="3">
        <f>AVERAGE(S28:V28)</f>
        <v>5.6825000000000001</v>
      </c>
      <c r="X28" s="2">
        <f>MAX(S28:V28)</f>
        <v>6.13</v>
      </c>
      <c r="Y28" s="2">
        <f>MIN(S28:V28)</f>
        <v>5.26</v>
      </c>
      <c r="Z28" s="1">
        <f>X28/Y28</f>
        <v>1.1653992395437263</v>
      </c>
      <c r="AA28">
        <v>27.37</v>
      </c>
      <c r="AB28">
        <v>29.96</v>
      </c>
      <c r="AC28">
        <f>AVERAGE(AA28:AB28)</f>
        <v>28.664999999999999</v>
      </c>
      <c r="AD28">
        <f>MAX(AA28:AB28)</f>
        <v>29.96</v>
      </c>
      <c r="AE28">
        <f>MIN(AB28:AC28)</f>
        <v>28.664999999999999</v>
      </c>
      <c r="AF28" s="1">
        <f>AD28/AE28</f>
        <v>1.0451770451770452</v>
      </c>
    </row>
    <row r="29" spans="1:32" x14ac:dyDescent="0.25">
      <c r="A29">
        <v>28</v>
      </c>
      <c r="B29">
        <v>28</v>
      </c>
      <c r="C29">
        <v>31</v>
      </c>
      <c r="D29">
        <v>5.9923099999999998</v>
      </c>
      <c r="E29" s="4">
        <f>D29/O29</f>
        <v>2.8341368437647802E-2</v>
      </c>
      <c r="F29">
        <v>1574</v>
      </c>
      <c r="G29">
        <v>1596</v>
      </c>
      <c r="H29">
        <v>1596</v>
      </c>
      <c r="I29" s="3">
        <f>(F29/2)/96.83</f>
        <v>8.1276463905814307</v>
      </c>
      <c r="J29" s="3">
        <f>(G29/2)/96.83</f>
        <v>8.2412475472477542</v>
      </c>
      <c r="K29" s="3">
        <f>(H29/2)/96.83</f>
        <v>8.2412475472477542</v>
      </c>
      <c r="L29">
        <f>ROUND(PI()*((F29/2)/96.83)^2,1)</f>
        <v>207.5</v>
      </c>
      <c r="M29">
        <f>ROUND(PI()*((G29/2)/96.83)^2,1)</f>
        <v>213.4</v>
      </c>
      <c r="N29">
        <f>ROUND(PI()*((H29/2)/96.83)^2,1)</f>
        <v>213.4</v>
      </c>
      <c r="O29">
        <f>AVERAGE(L29:N29)</f>
        <v>211.43333333333331</v>
      </c>
      <c r="P29" s="2">
        <f>MAX(L29:N29)</f>
        <v>213.4</v>
      </c>
      <c r="Q29" s="2">
        <f>MIN(L29:N29)</f>
        <v>207.5</v>
      </c>
      <c r="R29" s="1">
        <f>P29/Q29</f>
        <v>1.028433734939759</v>
      </c>
      <c r="S29">
        <v>5.96</v>
      </c>
      <c r="T29">
        <v>5.5</v>
      </c>
      <c r="U29">
        <v>6.64</v>
      </c>
      <c r="V29">
        <v>6.21</v>
      </c>
      <c r="W29" s="3">
        <f>AVERAGE(S29:V29)</f>
        <v>6.0775000000000006</v>
      </c>
      <c r="X29" s="2">
        <f>MAX(S29:V29)</f>
        <v>6.64</v>
      </c>
      <c r="Y29" s="2">
        <f>MIN(S29:V29)</f>
        <v>5.5</v>
      </c>
      <c r="Z29" s="1">
        <f>X29/Y29</f>
        <v>1.2072727272727273</v>
      </c>
      <c r="AA29">
        <v>30.82</v>
      </c>
      <c r="AB29">
        <v>28.94</v>
      </c>
      <c r="AC29">
        <f>AVERAGE(AA29:AB29)</f>
        <v>29.880000000000003</v>
      </c>
      <c r="AD29">
        <f>MAX(AA29:AB29)</f>
        <v>30.82</v>
      </c>
      <c r="AE29">
        <f>MIN(AB29:AC29)</f>
        <v>28.94</v>
      </c>
      <c r="AF29" s="1">
        <f>AD29/AE29</f>
        <v>1.06496199032481</v>
      </c>
    </row>
    <row r="30" spans="1:32" x14ac:dyDescent="0.25">
      <c r="A30">
        <v>23</v>
      </c>
      <c r="B30">
        <v>23</v>
      </c>
      <c r="C30">
        <v>9</v>
      </c>
      <c r="D30">
        <v>5.4192</v>
      </c>
      <c r="E30" s="4">
        <f>D30/O30</f>
        <v>2.652137030995106E-2</v>
      </c>
      <c r="F30">
        <v>1560</v>
      </c>
      <c r="G30">
        <v>1565</v>
      </c>
      <c r="H30">
        <v>1560</v>
      </c>
      <c r="I30" s="3">
        <f>(F30/2)/96.83</f>
        <v>8.0553547454301349</v>
      </c>
      <c r="J30" s="3">
        <f>(G30/2)/96.83</f>
        <v>8.0811731901270267</v>
      </c>
      <c r="K30" s="3">
        <f>(H30/2)/96.83</f>
        <v>8.0553547454301349</v>
      </c>
      <c r="L30">
        <f>ROUND(PI()*((F30/2)/96.83)^2,1)</f>
        <v>203.9</v>
      </c>
      <c r="M30">
        <f>ROUND(PI()*((G30/2)/96.83)^2,1)</f>
        <v>205.2</v>
      </c>
      <c r="N30">
        <f>ROUND(PI()*((H30/2)/96.83)^2,1)</f>
        <v>203.9</v>
      </c>
      <c r="O30">
        <f>AVERAGE(L30:N30)</f>
        <v>204.33333333333334</v>
      </c>
      <c r="P30" s="2">
        <f>MAX(L30:N30)</f>
        <v>205.2</v>
      </c>
      <c r="Q30" s="2">
        <f>MIN(L30:N30)</f>
        <v>203.9</v>
      </c>
      <c r="R30" s="1">
        <f>P30/Q30</f>
        <v>1.0063756743501715</v>
      </c>
      <c r="S30">
        <v>5.98</v>
      </c>
      <c r="T30">
        <v>6.3</v>
      </c>
      <c r="U30">
        <v>5.45</v>
      </c>
      <c r="V30">
        <v>6.4</v>
      </c>
      <c r="W30" s="3">
        <f>AVERAGE(S30:V30)</f>
        <v>6.0325000000000006</v>
      </c>
      <c r="X30" s="2">
        <f>MAX(S30:V30)</f>
        <v>6.4</v>
      </c>
      <c r="Y30" s="2">
        <f>MIN(S30:V30)</f>
        <v>5.45</v>
      </c>
      <c r="Z30" s="1">
        <f>X30/Y30</f>
        <v>1.1743119266055047</v>
      </c>
      <c r="AA30">
        <v>28.56</v>
      </c>
      <c r="AB30">
        <v>29.55</v>
      </c>
      <c r="AC30">
        <f>AVERAGE(AA30:AB30)</f>
        <v>29.055</v>
      </c>
      <c r="AD30">
        <f>MAX(AA30:AB30)</f>
        <v>29.55</v>
      </c>
      <c r="AE30">
        <f>MIN(AB30:AC30)</f>
        <v>29.055</v>
      </c>
      <c r="AF30" s="1">
        <f>AD30/AE30</f>
        <v>1.0170366546205474</v>
      </c>
    </row>
    <row r="31" spans="1:32" x14ac:dyDescent="0.25">
      <c r="A31">
        <v>24</v>
      </c>
      <c r="B31">
        <v>24</v>
      </c>
      <c r="C31">
        <v>25</v>
      </c>
      <c r="D31">
        <v>5.5510999999999999</v>
      </c>
      <c r="E31" s="4">
        <f>D31/O31</f>
        <v>2.6271178419309042E-2</v>
      </c>
      <c r="F31">
        <v>1603</v>
      </c>
      <c r="G31">
        <v>1582</v>
      </c>
      <c r="H31">
        <v>1580</v>
      </c>
      <c r="I31" s="3">
        <f>(F31/2)/96.83</f>
        <v>8.2773933698234021</v>
      </c>
      <c r="J31" s="3">
        <f>(G31/2)/96.83</f>
        <v>8.1689559020964584</v>
      </c>
      <c r="K31" s="3">
        <f>(H31/2)/96.83</f>
        <v>8.1586285242177006</v>
      </c>
      <c r="L31">
        <f>ROUND(PI()*((F31/2)/96.83)^2,1)</f>
        <v>215.2</v>
      </c>
      <c r="M31">
        <f>ROUND(PI()*((G31/2)/96.83)^2,1)</f>
        <v>209.6</v>
      </c>
      <c r="N31">
        <f>ROUND(PI()*((H31/2)/96.83)^2,1)</f>
        <v>209.1</v>
      </c>
      <c r="O31">
        <f>AVERAGE(L31:N31)</f>
        <v>211.29999999999998</v>
      </c>
      <c r="P31" s="2">
        <f>MAX(L31:N31)</f>
        <v>215.2</v>
      </c>
      <c r="Q31" s="2">
        <f>MIN(L31:N31)</f>
        <v>209.1</v>
      </c>
      <c r="R31" s="1">
        <f>P31/Q31</f>
        <v>1.029172644667623</v>
      </c>
      <c r="S31">
        <v>6.18</v>
      </c>
      <c r="T31">
        <v>6.12</v>
      </c>
      <c r="U31">
        <v>5.92</v>
      </c>
      <c r="V31">
        <v>5.81</v>
      </c>
      <c r="W31" s="3">
        <f>AVERAGE(S31:V31)</f>
        <v>6.0074999999999994</v>
      </c>
      <c r="X31" s="2">
        <f>MAX(S31:V31)</f>
        <v>6.18</v>
      </c>
      <c r="Y31" s="2">
        <f>MIN(S31:V31)</f>
        <v>5.81</v>
      </c>
      <c r="Z31" s="1">
        <f>X31/Y31</f>
        <v>1.0636833046471601</v>
      </c>
      <c r="AA31">
        <v>31.18</v>
      </c>
      <c r="AB31">
        <v>29.5</v>
      </c>
      <c r="AC31">
        <f>AVERAGE(AA31:AB31)</f>
        <v>30.34</v>
      </c>
      <c r="AD31">
        <f>MAX(AA31:AB31)</f>
        <v>31.18</v>
      </c>
      <c r="AE31">
        <f>MIN(AB31:AC31)</f>
        <v>29.5</v>
      </c>
      <c r="AF31" s="1">
        <f>AD31/AE31</f>
        <v>1.0569491525423729</v>
      </c>
    </row>
    <row r="32" spans="1:32" x14ac:dyDescent="0.25">
      <c r="A32">
        <v>27</v>
      </c>
      <c r="B32">
        <v>27</v>
      </c>
      <c r="C32">
        <v>16</v>
      </c>
      <c r="D32">
        <v>5.6638200000000003</v>
      </c>
      <c r="E32" s="4">
        <f>D32/O32</f>
        <v>2.5771970271500078E-2</v>
      </c>
      <c r="F32">
        <v>1604</v>
      </c>
      <c r="G32">
        <v>1629</v>
      </c>
      <c r="H32">
        <v>1626</v>
      </c>
      <c r="I32" s="3">
        <f>(F32/2)/96.83</f>
        <v>8.2825570587627801</v>
      </c>
      <c r="J32" s="3">
        <f>(G32/2)/96.83</f>
        <v>8.4116492822472377</v>
      </c>
      <c r="K32" s="3">
        <f>(H32/2)/96.83</f>
        <v>8.3961582154291019</v>
      </c>
      <c r="L32">
        <f>ROUND(PI()*((F32/2)/96.83)^2,1)</f>
        <v>215.5</v>
      </c>
      <c r="M32">
        <f>ROUND(PI()*((G32/2)/96.83)^2,1)</f>
        <v>222.3</v>
      </c>
      <c r="N32">
        <f>ROUND(PI()*((H32/2)/96.83)^2,1)</f>
        <v>221.5</v>
      </c>
      <c r="O32">
        <f>AVERAGE(L32:N32)</f>
        <v>219.76666666666665</v>
      </c>
      <c r="P32" s="2">
        <f>MAX(L32:N32)</f>
        <v>222.3</v>
      </c>
      <c r="Q32" s="2">
        <f>MIN(L32:N32)</f>
        <v>215.5</v>
      </c>
      <c r="R32" s="1">
        <f>P32/Q32</f>
        <v>1.0315545243619491</v>
      </c>
      <c r="S32">
        <v>5.9</v>
      </c>
      <c r="T32">
        <v>6.13</v>
      </c>
      <c r="U32">
        <v>5.99</v>
      </c>
      <c r="V32">
        <v>6.01</v>
      </c>
      <c r="W32" s="3">
        <f>AVERAGE(S32:V32)</f>
        <v>6.0075000000000003</v>
      </c>
      <c r="X32" s="2">
        <f>MAX(S32:V32)</f>
        <v>6.13</v>
      </c>
      <c r="Y32" s="2">
        <f>MIN(S32:V32)</f>
        <v>5.9</v>
      </c>
      <c r="Z32" s="1">
        <f>X32/Y32</f>
        <v>1.0389830508474576</v>
      </c>
      <c r="AA32">
        <v>32.880000000000003</v>
      </c>
      <c r="AB32">
        <v>29.61</v>
      </c>
      <c r="AC32">
        <f>AVERAGE(AA32:AB32)</f>
        <v>31.245000000000001</v>
      </c>
      <c r="AD32">
        <f>MAX(AA32:AB32)</f>
        <v>32.880000000000003</v>
      </c>
      <c r="AE32">
        <f>MIN(AB32:AC32)</f>
        <v>29.61</v>
      </c>
      <c r="AF32" s="1">
        <f>AD32/AE32</f>
        <v>1.1104356636271531</v>
      </c>
    </row>
    <row r="33" spans="1:32" x14ac:dyDescent="0.25">
      <c r="A33">
        <v>15</v>
      </c>
      <c r="B33">
        <v>15</v>
      </c>
      <c r="C33">
        <v>32</v>
      </c>
      <c r="D33">
        <v>6.2633999999999999</v>
      </c>
      <c r="E33" s="4">
        <f>D33/O33</f>
        <v>2.7677419354838705E-2</v>
      </c>
      <c r="F33">
        <v>1637</v>
      </c>
      <c r="G33">
        <v>1643</v>
      </c>
      <c r="H33">
        <v>1651</v>
      </c>
      <c r="I33" s="3">
        <f>(F33/2)/96.83</f>
        <v>8.4529587937622637</v>
      </c>
      <c r="J33" s="3">
        <f>(G33/2)/96.83</f>
        <v>8.4839409273985336</v>
      </c>
      <c r="K33" s="3">
        <f>(H33/2)/96.83</f>
        <v>8.5252504389135595</v>
      </c>
      <c r="L33">
        <f>ROUND(PI()*((F33/2)/96.83)^2,1)</f>
        <v>224.5</v>
      </c>
      <c r="M33">
        <f>ROUND(PI()*((G33/2)/96.83)^2,1)</f>
        <v>226.1</v>
      </c>
      <c r="N33">
        <f>ROUND(PI()*((H33/2)/96.83)^2,1)</f>
        <v>228.3</v>
      </c>
      <c r="O33">
        <f>AVERAGE(L33:N33)</f>
        <v>226.30000000000004</v>
      </c>
      <c r="P33" s="2">
        <f>MAX(L33:N33)</f>
        <v>228.3</v>
      </c>
      <c r="Q33" s="2">
        <f>MIN(L33:N33)</f>
        <v>224.5</v>
      </c>
      <c r="R33" s="1">
        <f>P33/Q33</f>
        <v>1.0169265033407573</v>
      </c>
      <c r="S33">
        <v>6.21</v>
      </c>
      <c r="T33">
        <v>6.1</v>
      </c>
      <c r="U33">
        <v>6.73</v>
      </c>
      <c r="V33">
        <v>6.46</v>
      </c>
      <c r="W33" s="3">
        <f>AVERAGE(S33:V33)</f>
        <v>6.375</v>
      </c>
      <c r="X33" s="2">
        <f>MAX(S33:V33)</f>
        <v>6.73</v>
      </c>
      <c r="Y33" s="2">
        <f>MIN(S33:V33)</f>
        <v>6.1</v>
      </c>
      <c r="Z33" s="1">
        <f>X33/Y33</f>
        <v>1.1032786885245902</v>
      </c>
      <c r="AA33">
        <v>29.81</v>
      </c>
      <c r="AB33">
        <v>30.7</v>
      </c>
      <c r="AC33">
        <f>AVERAGE(AA33:AB33)</f>
        <v>30.254999999999999</v>
      </c>
      <c r="AD33">
        <f>MAX(AA33:AB33)</f>
        <v>30.7</v>
      </c>
      <c r="AE33">
        <f>MIN(AB33:AC33)</f>
        <v>30.254999999999999</v>
      </c>
      <c r="AF33" s="1">
        <f>AD33/AE33</f>
        <v>1.0147083126755909</v>
      </c>
    </row>
    <row r="34" spans="1:32" x14ac:dyDescent="0.25">
      <c r="A34">
        <v>33</v>
      </c>
      <c r="B34">
        <v>33</v>
      </c>
      <c r="C34" t="s">
        <v>28</v>
      </c>
      <c r="D34">
        <v>3.5293800000000002</v>
      </c>
      <c r="E34" s="4">
        <f>D34/O34</f>
        <v>2.4201462857142857E-2</v>
      </c>
      <c r="F34">
        <v>1315</v>
      </c>
      <c r="G34">
        <v>1323</v>
      </c>
      <c r="H34">
        <v>1320</v>
      </c>
      <c r="I34" s="3">
        <f>(F34/2)/96.83</f>
        <v>6.7902509552824535</v>
      </c>
      <c r="J34" s="3">
        <f>(G34/2)/96.83</f>
        <v>6.8315604667974803</v>
      </c>
      <c r="K34" s="3">
        <f>(H34/2)/96.83</f>
        <v>6.8160693999793454</v>
      </c>
      <c r="L34">
        <f>ROUND(PI()*((F34/2)/96.83)^2,1)</f>
        <v>144.9</v>
      </c>
      <c r="M34">
        <f>ROUND(PI()*((G34/2)/96.83)^2,1)</f>
        <v>146.6</v>
      </c>
      <c r="N34">
        <f>ROUND(PI()*((H34/2)/96.83)^2,1)</f>
        <v>146</v>
      </c>
      <c r="O34">
        <f>AVERAGE(L34:N34)</f>
        <v>145.83333333333334</v>
      </c>
      <c r="P34" s="2">
        <f>MAX(L34:N34)</f>
        <v>146.6</v>
      </c>
      <c r="Q34" s="2">
        <f>MIN(L34:N34)</f>
        <v>144.9</v>
      </c>
      <c r="R34" s="1">
        <f>P34/Q34</f>
        <v>1.0117322291235333</v>
      </c>
      <c r="S34">
        <v>6.22</v>
      </c>
      <c r="T34">
        <v>5.62</v>
      </c>
      <c r="U34">
        <v>6.07</v>
      </c>
      <c r="V34">
        <v>5.68</v>
      </c>
      <c r="W34" s="3">
        <f>AVERAGE(S34:V34)</f>
        <v>5.8975</v>
      </c>
      <c r="X34" s="2">
        <f>MAX(S34:V34)</f>
        <v>6.22</v>
      </c>
      <c r="Y34" s="2">
        <f>MIN(S34:V34)</f>
        <v>5.62</v>
      </c>
      <c r="Z34" s="1">
        <f>X34/Y34</f>
        <v>1.1067615658362988</v>
      </c>
      <c r="AA34">
        <v>24.28</v>
      </c>
      <c r="AB34">
        <v>24.67</v>
      </c>
      <c r="AC34">
        <f>AVERAGE(AA34:AB34)</f>
        <v>24.475000000000001</v>
      </c>
      <c r="AD34">
        <f>MAX(AA34:AB34)</f>
        <v>24.67</v>
      </c>
      <c r="AE34">
        <f>MIN(AB34:AC34)</f>
        <v>24.475000000000001</v>
      </c>
      <c r="AF34" s="1">
        <f>AD34/AE34</f>
        <v>1.0079673135852911</v>
      </c>
    </row>
    <row r="35" spans="1:32" x14ac:dyDescent="0.25">
      <c r="A35">
        <v>34</v>
      </c>
      <c r="B35">
        <v>34</v>
      </c>
      <c r="C35" t="s">
        <v>29</v>
      </c>
      <c r="D35">
        <v>3.2099700000000002</v>
      </c>
      <c r="E35" s="4">
        <f>D35/O35</f>
        <v>2.2204081162093617E-2</v>
      </c>
      <c r="F35">
        <v>1303</v>
      </c>
      <c r="G35">
        <v>1318</v>
      </c>
      <c r="H35">
        <v>1320</v>
      </c>
      <c r="I35" s="3">
        <f>(F35/2)/96.83</f>
        <v>6.7282866880099146</v>
      </c>
      <c r="J35" s="3">
        <f>(G35/2)/96.83</f>
        <v>6.8057420221005884</v>
      </c>
      <c r="K35" s="3">
        <f>(H35/2)/96.83</f>
        <v>6.8160693999793454</v>
      </c>
      <c r="L35">
        <f>ROUND(PI()*((F35/2)/96.83)^2,1)</f>
        <v>142.19999999999999</v>
      </c>
      <c r="M35">
        <f>ROUND(PI()*((G35/2)/96.83)^2,1)</f>
        <v>145.5</v>
      </c>
      <c r="N35">
        <f>ROUND(PI()*((H35/2)/96.83)^2,1)</f>
        <v>146</v>
      </c>
      <c r="O35">
        <f>AVERAGE(L35:N35)</f>
        <v>144.56666666666666</v>
      </c>
      <c r="P35" s="2">
        <f>MAX(L35:N35)</f>
        <v>146</v>
      </c>
      <c r="Q35" s="2">
        <f>MIN(L35:N35)</f>
        <v>142.19999999999999</v>
      </c>
      <c r="R35" s="1">
        <f>P35/Q35</f>
        <v>1.0267229254571029</v>
      </c>
      <c r="S35">
        <v>5.0599999999999996</v>
      </c>
      <c r="T35">
        <v>5.8</v>
      </c>
      <c r="U35">
        <v>6.22</v>
      </c>
      <c r="V35">
        <v>5.14</v>
      </c>
      <c r="W35" s="3">
        <f>AVERAGE(S35:V35)</f>
        <v>5.5549999999999997</v>
      </c>
      <c r="X35" s="2">
        <f>MAX(S35:V35)</f>
        <v>6.22</v>
      </c>
      <c r="Y35" s="2">
        <f>MIN(S35:V35)</f>
        <v>5.0599999999999996</v>
      </c>
      <c r="Z35" s="1">
        <f>X35/Y35</f>
        <v>1.2292490118577075</v>
      </c>
      <c r="AA35">
        <v>22.41</v>
      </c>
      <c r="AB35">
        <v>24.74</v>
      </c>
      <c r="AC35">
        <f>AVERAGE(AA35:AB35)</f>
        <v>23.574999999999999</v>
      </c>
      <c r="AD35">
        <f>MAX(AA35:AB35)</f>
        <v>24.74</v>
      </c>
      <c r="AE35">
        <f>MIN(AB35:AC35)</f>
        <v>23.574999999999999</v>
      </c>
      <c r="AF35" s="1">
        <f>AD35/AE35</f>
        <v>1.0494167550371156</v>
      </c>
    </row>
    <row r="37" spans="1:32" x14ac:dyDescent="0.25">
      <c r="C37" s="3">
        <f>AVERAGE(C2:C12)</f>
        <v>10.909090909090908</v>
      </c>
      <c r="D37" s="3">
        <f t="shared" ref="D37:AF37" si="0">AVERAGE(D2:D12)</f>
        <v>5.4117899999999999</v>
      </c>
      <c r="E37" s="3">
        <f t="shared" si="0"/>
        <v>2.6530763284567136E-2</v>
      </c>
      <c r="F37" s="3">
        <f t="shared" si="0"/>
        <v>1554.7272727272727</v>
      </c>
      <c r="G37" s="3">
        <f t="shared" si="0"/>
        <v>1559.8181818181818</v>
      </c>
      <c r="H37" s="3">
        <f t="shared" si="0"/>
        <v>1567.7272727272727</v>
      </c>
      <c r="I37" s="3">
        <f t="shared" si="0"/>
        <v>8.0281280219315949</v>
      </c>
      <c r="J37" s="3">
        <f t="shared" si="0"/>
        <v>8.0544158928957028</v>
      </c>
      <c r="K37" s="3">
        <f t="shared" si="0"/>
        <v>8.0952559781435127</v>
      </c>
      <c r="L37" s="3">
        <f t="shared" si="0"/>
        <v>202.67272727272729</v>
      </c>
      <c r="M37" s="3">
        <f t="shared" si="0"/>
        <v>204.04545454545453</v>
      </c>
      <c r="N37" s="3">
        <f t="shared" si="0"/>
        <v>206</v>
      </c>
      <c r="O37" s="3">
        <f t="shared" si="0"/>
        <v>204.23939393939392</v>
      </c>
      <c r="P37" s="3">
        <f t="shared" si="0"/>
        <v>207.5</v>
      </c>
      <c r="Q37" s="3">
        <f t="shared" si="0"/>
        <v>201.34545454545457</v>
      </c>
      <c r="R37" s="3">
        <f t="shared" si="0"/>
        <v>1.0315537356800073</v>
      </c>
      <c r="S37" s="3">
        <f t="shared" si="0"/>
        <v>6.1354545454545448</v>
      </c>
      <c r="T37" s="3">
        <f t="shared" si="0"/>
        <v>6.1790909090909087</v>
      </c>
      <c r="U37" s="3">
        <f t="shared" si="0"/>
        <v>6.1027272727272734</v>
      </c>
      <c r="V37" s="3">
        <f t="shared" si="0"/>
        <v>6.2054545454545442</v>
      </c>
      <c r="W37" s="3">
        <f t="shared" si="0"/>
        <v>6.1556818181818187</v>
      </c>
      <c r="X37" s="3">
        <f t="shared" si="0"/>
        <v>6.4236363636363647</v>
      </c>
      <c r="Y37" s="3">
        <f t="shared" si="0"/>
        <v>5.8563636363636355</v>
      </c>
      <c r="Z37" s="3">
        <f t="shared" si="0"/>
        <v>1.0978451316424584</v>
      </c>
      <c r="AA37" s="3">
        <f t="shared" si="0"/>
        <v>23.519090909090906</v>
      </c>
      <c r="AB37" s="3">
        <f t="shared" si="0"/>
        <v>23.040909090909093</v>
      </c>
      <c r="AC37" s="3">
        <f t="shared" si="0"/>
        <v>23.280000000000005</v>
      </c>
      <c r="AD37" s="3">
        <f t="shared" si="0"/>
        <v>23.99727272727273</v>
      </c>
      <c r="AE37" s="3">
        <f t="shared" si="0"/>
        <v>22.801818181818181</v>
      </c>
      <c r="AF37" s="3">
        <f t="shared" si="0"/>
        <v>1.053652802734415</v>
      </c>
    </row>
    <row r="38" spans="1:32" x14ac:dyDescent="0.25">
      <c r="C38" s="3">
        <f>AVERAGE(C23:C33)</f>
        <v>21.727272727272727</v>
      </c>
      <c r="D38" s="3">
        <f t="shared" ref="D38:AF38" si="1">AVERAGE(D23:D33)</f>
        <v>5.5560390909090902</v>
      </c>
      <c r="E38" s="3">
        <f t="shared" si="1"/>
        <v>2.658003101744788E-2</v>
      </c>
      <c r="F38" s="3">
        <f t="shared" si="1"/>
        <v>1579.5454545454545</v>
      </c>
      <c r="G38" s="3">
        <f t="shared" si="1"/>
        <v>1580.4545454545455</v>
      </c>
      <c r="H38" s="3">
        <f t="shared" si="1"/>
        <v>1577.5454545454545</v>
      </c>
      <c r="I38" s="3">
        <f t="shared" si="1"/>
        <v>8.1562813928816205</v>
      </c>
      <c r="J38" s="3">
        <f t="shared" si="1"/>
        <v>8.1609756555537825</v>
      </c>
      <c r="K38" s="3">
        <f t="shared" si="1"/>
        <v>8.1459540150028626</v>
      </c>
      <c r="L38" s="3">
        <f t="shared" si="1"/>
        <v>209.09090909090909</v>
      </c>
      <c r="M38" s="3">
        <f t="shared" si="1"/>
        <v>209.34545454545457</v>
      </c>
      <c r="N38" s="3">
        <f t="shared" si="1"/>
        <v>208.63636363636363</v>
      </c>
      <c r="O38" s="3">
        <f t="shared" si="1"/>
        <v>209.0242424242424</v>
      </c>
      <c r="P38" s="3">
        <f t="shared" si="1"/>
        <v>211.57272727272732</v>
      </c>
      <c r="Q38" s="3">
        <f t="shared" si="1"/>
        <v>206.27272727272728</v>
      </c>
      <c r="R38" s="3">
        <f t="shared" si="1"/>
        <v>1.0261540130861055</v>
      </c>
      <c r="S38" s="3">
        <f t="shared" si="1"/>
        <v>6.0372727272727271</v>
      </c>
      <c r="T38" s="3">
        <f t="shared" si="1"/>
        <v>6.0227272727272725</v>
      </c>
      <c r="U38" s="3">
        <f t="shared" si="1"/>
        <v>6.16</v>
      </c>
      <c r="V38" s="3">
        <f t="shared" si="1"/>
        <v>6.1427272727272717</v>
      </c>
      <c r="W38" s="3">
        <f t="shared" si="1"/>
        <v>6.0906818181818183</v>
      </c>
      <c r="X38" s="3">
        <f t="shared" si="1"/>
        <v>6.3509090909090906</v>
      </c>
      <c r="Y38" s="3">
        <f t="shared" si="1"/>
        <v>5.831818181818182</v>
      </c>
      <c r="Z38" s="3">
        <f t="shared" si="1"/>
        <v>1.0914275338344863</v>
      </c>
      <c r="AA38" s="3">
        <f t="shared" si="1"/>
        <v>29.311818181818182</v>
      </c>
      <c r="AB38" s="3">
        <f t="shared" si="1"/>
        <v>29.012727272727275</v>
      </c>
      <c r="AC38" s="3">
        <f t="shared" si="1"/>
        <v>29.162272727272725</v>
      </c>
      <c r="AD38" s="3">
        <f t="shared" si="1"/>
        <v>29.878181818181815</v>
      </c>
      <c r="AE38" s="3">
        <f t="shared" si="1"/>
        <v>28.729545454545452</v>
      </c>
      <c r="AF38" s="3">
        <f t="shared" si="1"/>
        <v>1.0397143843504841</v>
      </c>
    </row>
    <row r="39" spans="1:32" x14ac:dyDescent="0.25">
      <c r="C39" s="3">
        <f>STDEV(C2:C12)</f>
        <v>7.9051191699372314</v>
      </c>
      <c r="D39" s="3">
        <f t="shared" ref="D39:AF39" si="2">STDEV(D2:D12)</f>
        <v>0.44721650479381891</v>
      </c>
      <c r="E39" s="3">
        <f t="shared" si="2"/>
        <v>2.1721258958083758E-3</v>
      </c>
      <c r="F39" s="3">
        <f t="shared" si="2"/>
        <v>49.66505996994448</v>
      </c>
      <c r="G39" s="3">
        <f t="shared" si="2"/>
        <v>56.272227931401794</v>
      </c>
      <c r="H39" s="3">
        <f t="shared" si="2"/>
        <v>40.870749709519416</v>
      </c>
      <c r="I39" s="3">
        <f t="shared" si="2"/>
        <v>0.25645492084036192</v>
      </c>
      <c r="J39" s="3">
        <f t="shared" si="2"/>
        <v>0.29057228096355359</v>
      </c>
      <c r="K39" s="3">
        <f t="shared" si="2"/>
        <v>0.21104383821914405</v>
      </c>
      <c r="L39" s="3">
        <f t="shared" si="2"/>
        <v>12.792739418052014</v>
      </c>
      <c r="M39" s="3">
        <f t="shared" si="2"/>
        <v>14.519598041017776</v>
      </c>
      <c r="N39" s="3">
        <f t="shared" si="2"/>
        <v>10.615743026279416</v>
      </c>
      <c r="O39" s="3">
        <f t="shared" si="2"/>
        <v>12.368156407860182</v>
      </c>
      <c r="P39" s="3">
        <f t="shared" si="2"/>
        <v>11.311675384309789</v>
      </c>
      <c r="Q39" s="3">
        <f t="shared" si="2"/>
        <v>13.41248400829344</v>
      </c>
      <c r="R39" s="3">
        <f t="shared" si="2"/>
        <v>2.5956421362432768E-2</v>
      </c>
      <c r="S39" s="3">
        <f t="shared" si="2"/>
        <v>0.22371247780862097</v>
      </c>
      <c r="T39" s="3">
        <f t="shared" si="2"/>
        <v>0.4088142498850682</v>
      </c>
      <c r="U39" s="3">
        <f t="shared" si="2"/>
        <v>0.25345969735210006</v>
      </c>
      <c r="V39" s="3">
        <f t="shared" si="2"/>
        <v>0.19653822205177479</v>
      </c>
      <c r="W39" s="3">
        <f t="shared" si="2"/>
        <v>0.15691992746736672</v>
      </c>
      <c r="X39" s="3">
        <f t="shared" si="2"/>
        <v>0.17025115137776473</v>
      </c>
      <c r="Y39" s="3">
        <f t="shared" si="2"/>
        <v>0.21905582518037409</v>
      </c>
      <c r="Z39" s="3">
        <f t="shared" si="2"/>
        <v>3.9133716108973156E-2</v>
      </c>
      <c r="AA39" s="3">
        <f t="shared" si="2"/>
        <v>2.290128618857266</v>
      </c>
      <c r="AB39" s="3">
        <f t="shared" si="2"/>
        <v>2.5200494223147634</v>
      </c>
      <c r="AC39" s="3">
        <f t="shared" si="2"/>
        <v>2.2205663691950304</v>
      </c>
      <c r="AD39" s="3">
        <f t="shared" si="2"/>
        <v>2.441512199064714</v>
      </c>
      <c r="AE39" s="3">
        <f t="shared" si="2"/>
        <v>2.2985019825173887</v>
      </c>
      <c r="AF39" s="3">
        <f t="shared" si="2"/>
        <v>5.4284804897631898E-2</v>
      </c>
    </row>
    <row r="40" spans="1:32" x14ac:dyDescent="0.25">
      <c r="C40" s="3">
        <f>STDEV(C23:C33)</f>
        <v>7.6169667071729936</v>
      </c>
      <c r="D40" s="3">
        <f t="shared" ref="D40:AF40" si="3">STDEV(D23:D33)</f>
        <v>0.4066148554456549</v>
      </c>
      <c r="E40" s="3">
        <f t="shared" si="3"/>
        <v>1.4340984903667556E-3</v>
      </c>
      <c r="F40" s="3">
        <f t="shared" si="3"/>
        <v>36.83575338272216</v>
      </c>
      <c r="G40" s="3">
        <f t="shared" si="3"/>
        <v>40.063358911513241</v>
      </c>
      <c r="H40" s="3">
        <f t="shared" si="3"/>
        <v>46.407679615261166</v>
      </c>
      <c r="I40" s="3">
        <f t="shared" si="3"/>
        <v>0.19020837231602877</v>
      </c>
      <c r="J40" s="3">
        <f t="shared" si="3"/>
        <v>0.20687472328572371</v>
      </c>
      <c r="K40" s="3">
        <f t="shared" si="3"/>
        <v>0.2396348219315354</v>
      </c>
      <c r="L40" s="3">
        <f t="shared" si="3"/>
        <v>9.7832974548926526</v>
      </c>
      <c r="M40" s="3">
        <f t="shared" si="3"/>
        <v>10.628957017164353</v>
      </c>
      <c r="N40" s="3">
        <f t="shared" si="3"/>
        <v>12.240038621448283</v>
      </c>
      <c r="O40" s="3">
        <f t="shared" si="3"/>
        <v>10.489339465583262</v>
      </c>
      <c r="P40" s="3">
        <f t="shared" si="3"/>
        <v>10.528921208660549</v>
      </c>
      <c r="Q40" s="3">
        <f t="shared" si="3"/>
        <v>11.053423986176494</v>
      </c>
      <c r="R40" s="3">
        <f t="shared" si="3"/>
        <v>2.5005381550234761E-2</v>
      </c>
      <c r="S40" s="3">
        <f t="shared" si="3"/>
        <v>0.25012360580684539</v>
      </c>
      <c r="T40" s="3">
        <f t="shared" si="3"/>
        <v>0.35088718725798207</v>
      </c>
      <c r="U40" s="3">
        <f t="shared" si="3"/>
        <v>0.35062800800848754</v>
      </c>
      <c r="V40" s="3">
        <f t="shared" si="3"/>
        <v>0.21656827602818066</v>
      </c>
      <c r="W40" s="3">
        <f t="shared" si="3"/>
        <v>0.18416735225431147</v>
      </c>
      <c r="X40" s="3">
        <f t="shared" si="3"/>
        <v>0.22047469448689785</v>
      </c>
      <c r="Y40" s="3">
        <f t="shared" si="3"/>
        <v>0.2995936642126526</v>
      </c>
      <c r="Z40" s="3">
        <f t="shared" si="3"/>
        <v>6.3994292892325277E-2</v>
      </c>
      <c r="AA40" s="3">
        <f t="shared" si="3"/>
        <v>1.7132531522330159</v>
      </c>
      <c r="AB40" s="3">
        <f t="shared" si="3"/>
        <v>0.9303127528857259</v>
      </c>
      <c r="AC40" s="3">
        <f t="shared" si="3"/>
        <v>1.0889980799715944</v>
      </c>
      <c r="AD40" s="3">
        <f t="shared" si="3"/>
        <v>1.3936629304234096</v>
      </c>
      <c r="AE40" s="3">
        <f t="shared" si="3"/>
        <v>0.81236523357863633</v>
      </c>
      <c r="AF40" s="3">
        <f t="shared" si="3"/>
        <v>2.9178581408774489E-2</v>
      </c>
    </row>
    <row r="41" spans="1:32" x14ac:dyDescent="0.25">
      <c r="C41" s="8">
        <f>TTEST(C23:C33,C2:C12,2,2)</f>
        <v>3.8447978543033937E-3</v>
      </c>
      <c r="D41" s="9">
        <f t="shared" ref="D41:AF41" si="4">TTEST(D23:D33,D2:D12,2,2)</f>
        <v>0.43792781011314119</v>
      </c>
      <c r="E41" s="9">
        <f t="shared" si="4"/>
        <v>0.95056598730624797</v>
      </c>
      <c r="F41" s="9">
        <f t="shared" si="4"/>
        <v>0.19810652691377048</v>
      </c>
      <c r="G41" s="9">
        <f t="shared" si="4"/>
        <v>0.33360909855370335</v>
      </c>
      <c r="H41" s="9">
        <f t="shared" si="4"/>
        <v>0.60427779072145504</v>
      </c>
      <c r="I41" s="9">
        <f t="shared" si="4"/>
        <v>0.19810652691376734</v>
      </c>
      <c r="J41" s="9">
        <f t="shared" si="4"/>
        <v>0.33360909855370391</v>
      </c>
      <c r="K41" s="9">
        <f t="shared" si="4"/>
        <v>0.60427779072145504</v>
      </c>
      <c r="L41" s="9">
        <f t="shared" si="4"/>
        <v>0.20117009945554737</v>
      </c>
      <c r="M41" s="9">
        <f t="shared" si="4"/>
        <v>0.34030088535965042</v>
      </c>
      <c r="N41" s="9">
        <f t="shared" si="4"/>
        <v>0.5953841859721547</v>
      </c>
      <c r="O41" s="9">
        <f t="shared" si="4"/>
        <v>0.33948544329212993</v>
      </c>
      <c r="P41" s="9">
        <f t="shared" si="4"/>
        <v>0.39244742835331348</v>
      </c>
      <c r="Q41" s="9">
        <f t="shared" si="4"/>
        <v>0.3583038011924693</v>
      </c>
      <c r="R41" s="9">
        <f t="shared" si="4"/>
        <v>0.62468280942443188</v>
      </c>
      <c r="S41" s="9">
        <f t="shared" si="4"/>
        <v>0.34344842851746282</v>
      </c>
      <c r="T41" s="9">
        <f t="shared" si="4"/>
        <v>0.34724387203812301</v>
      </c>
      <c r="U41" s="9">
        <f t="shared" si="4"/>
        <v>0.66533317714718843</v>
      </c>
      <c r="V41" s="9">
        <f t="shared" si="4"/>
        <v>0.48506973517233343</v>
      </c>
      <c r="W41" s="9">
        <f t="shared" si="4"/>
        <v>0.38352285323864632</v>
      </c>
      <c r="X41" s="9">
        <f t="shared" si="4"/>
        <v>0.39680277738166303</v>
      </c>
      <c r="Y41" s="9">
        <f t="shared" si="4"/>
        <v>0.82860176676830877</v>
      </c>
      <c r="Z41" s="9">
        <f t="shared" si="4"/>
        <v>0.77951591933561271</v>
      </c>
      <c r="AA41" s="9">
        <f t="shared" si="4"/>
        <v>1.5493828048701411E-6</v>
      </c>
      <c r="AB41" s="9">
        <f t="shared" si="4"/>
        <v>4.0157307945157901E-7</v>
      </c>
      <c r="AC41" s="9">
        <f t="shared" si="4"/>
        <v>1.447758677288827E-7</v>
      </c>
      <c r="AD41" s="9">
        <f t="shared" si="4"/>
        <v>9.7740895514236711E-7</v>
      </c>
      <c r="AE41" s="9">
        <f t="shared" si="4"/>
        <v>1.0293388894054511E-7</v>
      </c>
      <c r="AF41" s="9">
        <f t="shared" si="4"/>
        <v>0.46192807398302671</v>
      </c>
    </row>
  </sheetData>
  <sortState ref="A2:AF33">
    <sortCondition ref="AE2:AE33"/>
  </sortState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5"/>
  <sheetViews>
    <sheetView topLeftCell="B10" workbookViewId="0">
      <pane xSplit="2" topLeftCell="Q1" activePane="topRight" state="frozen"/>
      <selection activeCell="B1" sqref="B1"/>
      <selection pane="topRight" activeCell="AD33" sqref="AD33"/>
    </sheetView>
  </sheetViews>
  <sheetFormatPr defaultRowHeight="15" x14ac:dyDescent="0.25"/>
  <cols>
    <col min="1" max="1" width="10.140625" bestFit="1" customWidth="1"/>
    <col min="2" max="4" width="10.140625" customWidth="1"/>
    <col min="14" max="14" width="12.85546875" bestFit="1" customWidth="1"/>
    <col min="15" max="17" width="9.140625" style="2"/>
    <col min="25" max="25" width="11.42578125" bestFit="1" customWidth="1"/>
    <col min="26" max="27" width="7.7109375" bestFit="1" customWidth="1"/>
    <col min="28" max="28" width="10.140625" bestFit="1" customWidth="1"/>
    <col min="29" max="30" width="12.140625" customWidth="1"/>
    <col min="31" max="31" width="13.28515625" bestFit="1" customWidth="1"/>
  </cols>
  <sheetData>
    <row r="1" spans="1:31" x14ac:dyDescent="0.25">
      <c r="A1" t="s">
        <v>0</v>
      </c>
      <c r="B1" t="s">
        <v>11</v>
      </c>
      <c r="C1" t="s">
        <v>12</v>
      </c>
      <c r="D1" t="s">
        <v>13</v>
      </c>
      <c r="E1" t="s">
        <v>2</v>
      </c>
      <c r="F1" t="s">
        <v>4</v>
      </c>
      <c r="G1" t="s">
        <v>3</v>
      </c>
      <c r="H1" t="s">
        <v>10</v>
      </c>
      <c r="K1" t="s">
        <v>5</v>
      </c>
      <c r="N1" t="s">
        <v>6</v>
      </c>
      <c r="O1" s="2" t="s">
        <v>7</v>
      </c>
      <c r="P1" s="2" t="s">
        <v>8</v>
      </c>
      <c r="Q1" s="2" t="s">
        <v>9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25</v>
      </c>
      <c r="X1" s="2" t="s">
        <v>19</v>
      </c>
      <c r="Y1" s="2" t="s">
        <v>26</v>
      </c>
      <c r="Z1" s="2" t="s">
        <v>20</v>
      </c>
      <c r="AA1" s="2" t="s">
        <v>21</v>
      </c>
      <c r="AB1" s="2" t="s">
        <v>22</v>
      </c>
      <c r="AC1" s="2" t="s">
        <v>24</v>
      </c>
      <c r="AD1" s="2" t="s">
        <v>23</v>
      </c>
      <c r="AE1" s="2" t="s">
        <v>27</v>
      </c>
    </row>
    <row r="2" spans="1:31" x14ac:dyDescent="0.25">
      <c r="A2">
        <v>1</v>
      </c>
      <c r="B2">
        <v>24</v>
      </c>
      <c r="C2">
        <v>5.7037300000000002</v>
      </c>
      <c r="D2" s="4">
        <f>C2/N2</f>
        <v>2.6434713424996141E-2</v>
      </c>
      <c r="E2">
        <v>1600</v>
      </c>
      <c r="F2">
        <v>1613</v>
      </c>
      <c r="G2">
        <v>1602</v>
      </c>
      <c r="H2" s="3">
        <f>(E2/2)/96.83</f>
        <v>8.2619023030052663</v>
      </c>
      <c r="I2" s="3">
        <f t="shared" ref="I2:J17" si="0">(F2/2)/96.83</f>
        <v>8.3290302592171841</v>
      </c>
      <c r="J2" s="3">
        <f t="shared" si="0"/>
        <v>8.2722296808840241</v>
      </c>
      <c r="K2">
        <f>ROUND(PI()*((E2/2)/96.83)^2,1)</f>
        <v>214.4</v>
      </c>
      <c r="L2">
        <f>ROUND(PI()*((F2/2)/96.83)^2,1)</f>
        <v>217.9</v>
      </c>
      <c r="M2">
        <f>ROUND(PI()*((G2/2)/96.83)^2,1)</f>
        <v>215</v>
      </c>
      <c r="N2">
        <f>AVERAGE(K2:M2)</f>
        <v>215.76666666666665</v>
      </c>
      <c r="O2" s="2">
        <f>MAX(K2:M2)</f>
        <v>217.9</v>
      </c>
      <c r="P2" s="2">
        <f>MIN(K2:M2)</f>
        <v>214.4</v>
      </c>
      <c r="Q2" s="1">
        <f>O2/P2</f>
        <v>1.0163246268656716</v>
      </c>
      <c r="R2">
        <v>6.51</v>
      </c>
      <c r="S2">
        <v>6.58</v>
      </c>
      <c r="T2">
        <v>6.57</v>
      </c>
      <c r="U2">
        <v>6.11</v>
      </c>
      <c r="V2" s="3">
        <f>AVERAGE(R2:U2)</f>
        <v>6.4424999999999999</v>
      </c>
      <c r="W2" s="2">
        <f>MAX(R2:U2)</f>
        <v>6.58</v>
      </c>
      <c r="X2" s="2">
        <f>MIN(R2:U2)</f>
        <v>6.11</v>
      </c>
      <c r="Y2" s="1">
        <f>W2/X2</f>
        <v>1.0769230769230769</v>
      </c>
      <c r="Z2">
        <v>25</v>
      </c>
      <c r="AA2">
        <v>24.53</v>
      </c>
      <c r="AB2">
        <f>AVERAGE(Z2:AA2)</f>
        <v>24.765000000000001</v>
      </c>
      <c r="AC2">
        <f>MAX(Z2:AA2)</f>
        <v>25</v>
      </c>
      <c r="AD2">
        <f>MIN(AA2:AB2)</f>
        <v>24.53</v>
      </c>
      <c r="AE2" s="1">
        <f>AC2/AD2</f>
        <v>1.019160211985324</v>
      </c>
    </row>
    <row r="3" spans="1:31" x14ac:dyDescent="0.25">
      <c r="A3">
        <v>2</v>
      </c>
      <c r="B3">
        <v>13</v>
      </c>
      <c r="C3">
        <v>5.1882400000000004</v>
      </c>
      <c r="D3" s="4">
        <f t="shared" ref="D3:D35" si="1">C3/N3</f>
        <v>2.5128705198579269E-2</v>
      </c>
      <c r="E3">
        <v>1549</v>
      </c>
      <c r="F3">
        <v>1582</v>
      </c>
      <c r="G3">
        <v>1579</v>
      </c>
      <c r="H3" s="3">
        <f t="shared" ref="H3:J35" si="2">(E3/2)/96.83</f>
        <v>7.998554167096974</v>
      </c>
      <c r="I3" s="3">
        <f t="shared" si="0"/>
        <v>8.1689559020964584</v>
      </c>
      <c r="J3" s="3">
        <f t="shared" si="0"/>
        <v>8.1534648352783226</v>
      </c>
      <c r="K3">
        <f t="shared" ref="K3:M35" si="3">ROUND(PI()*((E3/2)/96.83)^2,1)</f>
        <v>201</v>
      </c>
      <c r="L3">
        <f t="shared" si="3"/>
        <v>209.6</v>
      </c>
      <c r="M3">
        <f t="shared" si="3"/>
        <v>208.8</v>
      </c>
      <c r="N3">
        <f t="shared" ref="N3:N35" si="4">AVERAGE(K3:M3)</f>
        <v>206.4666666666667</v>
      </c>
      <c r="O3" s="2">
        <f t="shared" ref="O3:O35" si="5">MAX(K3:M3)</f>
        <v>209.6</v>
      </c>
      <c r="P3" s="2">
        <f t="shared" ref="P3:P35" si="6">MIN(K3:M3)</f>
        <v>201</v>
      </c>
      <c r="Q3" s="1">
        <f t="shared" ref="Q3:Q35" si="7">O3/P3</f>
        <v>1.0427860696517413</v>
      </c>
      <c r="R3">
        <v>6.33</v>
      </c>
      <c r="S3">
        <v>6.49</v>
      </c>
      <c r="T3">
        <v>6.27</v>
      </c>
      <c r="U3">
        <v>6.2</v>
      </c>
      <c r="V3" s="3">
        <f t="shared" ref="V3:V35" si="8">AVERAGE(R3:U3)</f>
        <v>6.3224999999999998</v>
      </c>
      <c r="W3" s="2">
        <f t="shared" ref="W3:W35" si="9">MAX(R3:U3)</f>
        <v>6.49</v>
      </c>
      <c r="X3" s="2">
        <f t="shared" ref="X3:X35" si="10">MIN(R3:U3)</f>
        <v>6.2</v>
      </c>
      <c r="Y3" s="1">
        <f t="shared" ref="Y3:Y35" si="11">W3/X3</f>
        <v>1.0467741935483872</v>
      </c>
      <c r="Z3">
        <v>22.78</v>
      </c>
      <c r="AA3">
        <v>20.74</v>
      </c>
      <c r="AB3">
        <f t="shared" ref="AB3:AB35" si="12">AVERAGE(Z3:AA3)</f>
        <v>21.759999999999998</v>
      </c>
      <c r="AC3">
        <f t="shared" ref="AC3:AC35" si="13">MAX(Z3:AA3)</f>
        <v>22.78</v>
      </c>
      <c r="AD3">
        <f t="shared" ref="AD3:AD35" si="14">MIN(AA3:AB3)</f>
        <v>20.74</v>
      </c>
      <c r="AE3" s="1">
        <f t="shared" ref="AE3:AE35" si="15">AC3/AD3</f>
        <v>1.098360655737705</v>
      </c>
    </row>
    <row r="4" spans="1:31" x14ac:dyDescent="0.25">
      <c r="A4">
        <v>3</v>
      </c>
      <c r="B4">
        <v>7</v>
      </c>
      <c r="C4">
        <v>5.7940100000000001</v>
      </c>
      <c r="D4" s="4">
        <f t="shared" si="1"/>
        <v>2.6181699051061911E-2</v>
      </c>
      <c r="E4">
        <v>1618</v>
      </c>
      <c r="F4">
        <v>1630</v>
      </c>
      <c r="G4">
        <v>1628</v>
      </c>
      <c r="H4" s="3">
        <f t="shared" si="2"/>
        <v>8.354848703914076</v>
      </c>
      <c r="I4" s="3">
        <f t="shared" si="0"/>
        <v>8.4168129711866158</v>
      </c>
      <c r="J4" s="3">
        <f t="shared" si="0"/>
        <v>8.4064855933078597</v>
      </c>
      <c r="K4">
        <f t="shared" si="3"/>
        <v>219.3</v>
      </c>
      <c r="L4">
        <f t="shared" si="3"/>
        <v>222.6</v>
      </c>
      <c r="M4">
        <f t="shared" si="3"/>
        <v>222</v>
      </c>
      <c r="N4">
        <f t="shared" si="4"/>
        <v>221.29999999999998</v>
      </c>
      <c r="O4" s="2">
        <f t="shared" si="5"/>
        <v>222.6</v>
      </c>
      <c r="P4" s="2">
        <f t="shared" si="6"/>
        <v>219.3</v>
      </c>
      <c r="Q4" s="1">
        <f t="shared" si="7"/>
        <v>1.0150478796169631</v>
      </c>
      <c r="R4">
        <v>6.27</v>
      </c>
      <c r="S4">
        <v>6.21</v>
      </c>
      <c r="T4">
        <v>5.98</v>
      </c>
      <c r="U4">
        <v>6.54</v>
      </c>
      <c r="V4" s="3">
        <f t="shared" si="8"/>
        <v>6.25</v>
      </c>
      <c r="W4" s="2">
        <f t="shared" si="9"/>
        <v>6.54</v>
      </c>
      <c r="X4" s="2">
        <f t="shared" si="10"/>
        <v>5.98</v>
      </c>
      <c r="Y4" s="1">
        <f t="shared" si="11"/>
        <v>1.0936454849498327</v>
      </c>
      <c r="Z4">
        <v>23.19</v>
      </c>
      <c r="AA4">
        <v>23.96</v>
      </c>
      <c r="AB4">
        <f t="shared" si="12"/>
        <v>23.575000000000003</v>
      </c>
      <c r="AC4">
        <f t="shared" si="13"/>
        <v>23.96</v>
      </c>
      <c r="AD4">
        <f t="shared" si="14"/>
        <v>23.575000000000003</v>
      </c>
      <c r="AE4" s="1">
        <f t="shared" si="15"/>
        <v>1.0163308589607634</v>
      </c>
    </row>
    <row r="5" spans="1:31" x14ac:dyDescent="0.25">
      <c r="A5">
        <v>4</v>
      </c>
      <c r="B5">
        <v>14</v>
      </c>
      <c r="C5">
        <v>5.7829600000000001</v>
      </c>
      <c r="D5" s="4">
        <f t="shared" si="1"/>
        <v>2.6037640702386313E-2</v>
      </c>
      <c r="E5">
        <v>1632</v>
      </c>
      <c r="F5">
        <v>1621</v>
      </c>
      <c r="G5">
        <v>1632</v>
      </c>
      <c r="H5" s="3">
        <f t="shared" si="2"/>
        <v>8.4271403490653718</v>
      </c>
      <c r="I5" s="3">
        <f t="shared" si="0"/>
        <v>8.3703397707322118</v>
      </c>
      <c r="J5" s="3">
        <f t="shared" si="0"/>
        <v>8.4271403490653718</v>
      </c>
      <c r="K5">
        <f t="shared" si="3"/>
        <v>223.1</v>
      </c>
      <c r="L5">
        <f t="shared" si="3"/>
        <v>220.1</v>
      </c>
      <c r="M5">
        <f t="shared" si="3"/>
        <v>223.1</v>
      </c>
      <c r="N5">
        <f t="shared" si="4"/>
        <v>222.1</v>
      </c>
      <c r="O5" s="2">
        <f t="shared" si="5"/>
        <v>223.1</v>
      </c>
      <c r="P5" s="2">
        <f t="shared" si="6"/>
        <v>220.1</v>
      </c>
      <c r="Q5" s="1">
        <f t="shared" si="7"/>
        <v>1.0136301681054067</v>
      </c>
      <c r="R5">
        <v>5.88</v>
      </c>
      <c r="S5">
        <v>6.45</v>
      </c>
      <c r="T5">
        <v>6.37</v>
      </c>
      <c r="U5">
        <v>5.56</v>
      </c>
      <c r="V5" s="3">
        <f t="shared" si="8"/>
        <v>6.0649999999999995</v>
      </c>
      <c r="W5" s="2">
        <f t="shared" si="9"/>
        <v>6.45</v>
      </c>
      <c r="X5" s="2">
        <f t="shared" si="10"/>
        <v>5.56</v>
      </c>
      <c r="Y5" s="1">
        <f t="shared" si="11"/>
        <v>1.1600719424460433</v>
      </c>
      <c r="Z5">
        <v>27.26</v>
      </c>
      <c r="AA5">
        <v>27.8</v>
      </c>
      <c r="AB5">
        <f t="shared" si="12"/>
        <v>27.53</v>
      </c>
      <c r="AC5">
        <f t="shared" si="13"/>
        <v>27.8</v>
      </c>
      <c r="AD5">
        <f t="shared" si="14"/>
        <v>27.53</v>
      </c>
      <c r="AE5" s="1">
        <f t="shared" si="15"/>
        <v>1.0098074827460952</v>
      </c>
    </row>
    <row r="6" spans="1:31" x14ac:dyDescent="0.25">
      <c r="A6">
        <v>5</v>
      </c>
      <c r="B6">
        <v>21</v>
      </c>
      <c r="C6">
        <v>4.8433099999999998</v>
      </c>
      <c r="D6" s="4">
        <f t="shared" si="1"/>
        <v>2.4560395537525353E-2</v>
      </c>
      <c r="E6">
        <v>1530</v>
      </c>
      <c r="F6">
        <v>1500</v>
      </c>
      <c r="G6">
        <v>1572</v>
      </c>
      <c r="H6" s="3">
        <f t="shared" si="2"/>
        <v>7.9004440772487863</v>
      </c>
      <c r="I6" s="3">
        <f t="shared" si="0"/>
        <v>7.7455334090674377</v>
      </c>
      <c r="J6" s="3">
        <f t="shared" si="0"/>
        <v>8.1173190127026746</v>
      </c>
      <c r="K6">
        <f t="shared" si="3"/>
        <v>196.1</v>
      </c>
      <c r="L6">
        <f t="shared" si="3"/>
        <v>188.5</v>
      </c>
      <c r="M6">
        <f t="shared" si="3"/>
        <v>207</v>
      </c>
      <c r="N6">
        <f t="shared" si="4"/>
        <v>197.20000000000002</v>
      </c>
      <c r="O6" s="2">
        <f t="shared" si="5"/>
        <v>207</v>
      </c>
      <c r="P6" s="2">
        <f t="shared" si="6"/>
        <v>188.5</v>
      </c>
      <c r="Q6" s="1">
        <f t="shared" si="7"/>
        <v>1.0981432360742707</v>
      </c>
      <c r="R6">
        <v>6.09</v>
      </c>
      <c r="S6">
        <v>5.78</v>
      </c>
      <c r="T6">
        <v>6.46</v>
      </c>
      <c r="U6">
        <v>5.97</v>
      </c>
      <c r="V6" s="3">
        <f t="shared" si="8"/>
        <v>6.0750000000000002</v>
      </c>
      <c r="W6" s="2">
        <f t="shared" si="9"/>
        <v>6.46</v>
      </c>
      <c r="X6" s="2">
        <f t="shared" si="10"/>
        <v>5.78</v>
      </c>
      <c r="Y6" s="1">
        <f t="shared" si="11"/>
        <v>1.1176470588235294</v>
      </c>
      <c r="Z6">
        <v>21.34</v>
      </c>
      <c r="AA6">
        <v>22.14</v>
      </c>
      <c r="AB6">
        <f t="shared" si="12"/>
        <v>21.740000000000002</v>
      </c>
      <c r="AC6">
        <f t="shared" si="13"/>
        <v>22.14</v>
      </c>
      <c r="AD6">
        <f t="shared" si="14"/>
        <v>21.740000000000002</v>
      </c>
      <c r="AE6" s="1">
        <f t="shared" si="15"/>
        <v>1.0183992640294388</v>
      </c>
    </row>
    <row r="7" spans="1:31" x14ac:dyDescent="0.25">
      <c r="A7">
        <v>6</v>
      </c>
      <c r="B7">
        <v>11</v>
      </c>
      <c r="C7">
        <v>5.7644500000000001</v>
      </c>
      <c r="D7" s="4">
        <f t="shared" si="1"/>
        <v>2.5954299864925711E-2</v>
      </c>
      <c r="E7">
        <v>1639</v>
      </c>
      <c r="F7">
        <v>1624</v>
      </c>
      <c r="G7">
        <v>1622</v>
      </c>
      <c r="H7" s="3">
        <f t="shared" si="2"/>
        <v>8.4632861716410197</v>
      </c>
      <c r="I7" s="3">
        <f t="shared" si="0"/>
        <v>8.3858308375503459</v>
      </c>
      <c r="J7" s="3">
        <f t="shared" si="0"/>
        <v>8.3755034596715898</v>
      </c>
      <c r="K7">
        <f t="shared" si="3"/>
        <v>225</v>
      </c>
      <c r="L7">
        <f t="shared" si="3"/>
        <v>220.9</v>
      </c>
      <c r="M7">
        <f t="shared" si="3"/>
        <v>220.4</v>
      </c>
      <c r="N7">
        <f t="shared" si="4"/>
        <v>222.1</v>
      </c>
      <c r="O7" s="2">
        <f t="shared" si="5"/>
        <v>225</v>
      </c>
      <c r="P7" s="2">
        <f t="shared" si="6"/>
        <v>220.4</v>
      </c>
      <c r="Q7" s="1">
        <f t="shared" si="7"/>
        <v>1.0208711433756805</v>
      </c>
      <c r="R7">
        <v>5.93</v>
      </c>
      <c r="S7">
        <v>5.99</v>
      </c>
      <c r="T7">
        <v>6.02</v>
      </c>
      <c r="U7">
        <v>6.31</v>
      </c>
      <c r="V7" s="3">
        <f t="shared" si="8"/>
        <v>6.0624999999999991</v>
      </c>
      <c r="W7" s="2">
        <f t="shared" si="9"/>
        <v>6.31</v>
      </c>
      <c r="X7" s="2">
        <f t="shared" si="10"/>
        <v>5.93</v>
      </c>
      <c r="Y7" s="1">
        <f t="shared" si="11"/>
        <v>1.0640809443507588</v>
      </c>
      <c r="Z7">
        <v>27.68</v>
      </c>
      <c r="AA7">
        <v>28.48</v>
      </c>
      <c r="AB7">
        <f t="shared" si="12"/>
        <v>28.08</v>
      </c>
      <c r="AC7">
        <f t="shared" si="13"/>
        <v>28.48</v>
      </c>
      <c r="AD7">
        <f t="shared" si="14"/>
        <v>28.08</v>
      </c>
      <c r="AE7" s="1">
        <f t="shared" si="15"/>
        <v>1.0142450142450143</v>
      </c>
    </row>
    <row r="8" spans="1:31" x14ac:dyDescent="0.25">
      <c r="A8">
        <v>7</v>
      </c>
      <c r="B8">
        <v>4</v>
      </c>
      <c r="C8">
        <v>4.8273999999999999</v>
      </c>
      <c r="D8" s="4">
        <f t="shared" si="1"/>
        <v>2.5609549071618037E-2</v>
      </c>
      <c r="E8">
        <v>1512</v>
      </c>
      <c r="F8">
        <v>1490</v>
      </c>
      <c r="G8">
        <v>1498</v>
      </c>
      <c r="H8" s="3">
        <f t="shared" si="2"/>
        <v>7.8074976763399775</v>
      </c>
      <c r="I8" s="3">
        <f t="shared" si="0"/>
        <v>7.6938965196736548</v>
      </c>
      <c r="J8" s="3">
        <f t="shared" si="0"/>
        <v>7.7352060311886817</v>
      </c>
      <c r="K8">
        <f t="shared" si="3"/>
        <v>191.5</v>
      </c>
      <c r="L8">
        <f t="shared" si="3"/>
        <v>186</v>
      </c>
      <c r="M8">
        <f t="shared" si="3"/>
        <v>188</v>
      </c>
      <c r="N8">
        <f t="shared" si="4"/>
        <v>188.5</v>
      </c>
      <c r="O8" s="2">
        <f t="shared" si="5"/>
        <v>191.5</v>
      </c>
      <c r="P8" s="2">
        <f t="shared" si="6"/>
        <v>186</v>
      </c>
      <c r="Q8" s="1">
        <f t="shared" si="7"/>
        <v>1.0295698924731183</v>
      </c>
      <c r="R8">
        <v>5.82</v>
      </c>
      <c r="S8">
        <v>5.83</v>
      </c>
      <c r="T8">
        <v>5.65</v>
      </c>
      <c r="U8">
        <v>5.34</v>
      </c>
      <c r="V8" s="3">
        <f t="shared" si="8"/>
        <v>5.66</v>
      </c>
      <c r="W8" s="2">
        <f t="shared" si="9"/>
        <v>5.83</v>
      </c>
      <c r="X8" s="2">
        <f t="shared" si="10"/>
        <v>5.34</v>
      </c>
      <c r="Y8" s="1">
        <f t="shared" si="11"/>
        <v>1.0917602996254683</v>
      </c>
      <c r="Z8">
        <v>25.76</v>
      </c>
      <c r="AA8">
        <v>26.76</v>
      </c>
      <c r="AB8">
        <f t="shared" si="12"/>
        <v>26.26</v>
      </c>
      <c r="AC8">
        <f t="shared" si="13"/>
        <v>26.76</v>
      </c>
      <c r="AD8">
        <f t="shared" si="14"/>
        <v>26.26</v>
      </c>
      <c r="AE8" s="1">
        <f t="shared" si="15"/>
        <v>1.0190403655750191</v>
      </c>
    </row>
    <row r="9" spans="1:31" x14ac:dyDescent="0.25">
      <c r="A9">
        <v>8</v>
      </c>
      <c r="B9">
        <v>27</v>
      </c>
      <c r="C9">
        <v>5.97377</v>
      </c>
      <c r="D9" s="4">
        <f t="shared" si="1"/>
        <v>2.6227586711546905E-2</v>
      </c>
      <c r="E9">
        <v>1645</v>
      </c>
      <c r="F9">
        <v>1646</v>
      </c>
      <c r="G9">
        <v>1656</v>
      </c>
      <c r="H9" s="3">
        <f t="shared" si="2"/>
        <v>8.4942683052772896</v>
      </c>
      <c r="I9" s="3">
        <f t="shared" si="0"/>
        <v>8.4994319942166694</v>
      </c>
      <c r="J9" s="3">
        <f t="shared" si="0"/>
        <v>8.5510688836104514</v>
      </c>
      <c r="K9">
        <f t="shared" si="3"/>
        <v>226.7</v>
      </c>
      <c r="L9">
        <f t="shared" si="3"/>
        <v>226.9</v>
      </c>
      <c r="M9">
        <f t="shared" si="3"/>
        <v>229.7</v>
      </c>
      <c r="N9">
        <f t="shared" si="4"/>
        <v>227.76666666666665</v>
      </c>
      <c r="O9" s="2">
        <f t="shared" si="5"/>
        <v>229.7</v>
      </c>
      <c r="P9" s="2">
        <f t="shared" si="6"/>
        <v>226.7</v>
      </c>
      <c r="Q9" s="1">
        <f t="shared" si="7"/>
        <v>1.0132333480370534</v>
      </c>
      <c r="R9">
        <v>6.17</v>
      </c>
      <c r="S9">
        <v>6.5</v>
      </c>
      <c r="T9">
        <v>6.47</v>
      </c>
      <c r="U9">
        <v>6.22</v>
      </c>
      <c r="V9" s="3">
        <f t="shared" si="8"/>
        <v>6.34</v>
      </c>
      <c r="W9" s="2">
        <f t="shared" si="9"/>
        <v>6.5</v>
      </c>
      <c r="X9" s="2">
        <f t="shared" si="10"/>
        <v>6.17</v>
      </c>
      <c r="Y9" s="1">
        <f t="shared" si="11"/>
        <v>1.0534846029173419</v>
      </c>
      <c r="Z9">
        <v>27.61</v>
      </c>
      <c r="AA9">
        <v>27.27</v>
      </c>
      <c r="AB9">
        <f t="shared" si="12"/>
        <v>27.439999999999998</v>
      </c>
      <c r="AC9">
        <f t="shared" si="13"/>
        <v>27.61</v>
      </c>
      <c r="AD9">
        <f t="shared" si="14"/>
        <v>27.27</v>
      </c>
      <c r="AE9" s="1">
        <f t="shared" si="15"/>
        <v>1.0124679134580126</v>
      </c>
    </row>
    <row r="10" spans="1:31" x14ac:dyDescent="0.25">
      <c r="A10">
        <v>9</v>
      </c>
      <c r="B10">
        <v>18</v>
      </c>
      <c r="C10">
        <v>5.9795999999999996</v>
      </c>
      <c r="D10" s="4">
        <f t="shared" si="1"/>
        <v>3.2509604929322221E-2</v>
      </c>
      <c r="E10">
        <v>1465</v>
      </c>
      <c r="F10">
        <v>1473</v>
      </c>
      <c r="G10">
        <v>1507</v>
      </c>
      <c r="H10" s="3">
        <f t="shared" si="2"/>
        <v>7.5648042961891973</v>
      </c>
      <c r="I10" s="3">
        <f t="shared" si="0"/>
        <v>7.6061138077042241</v>
      </c>
      <c r="J10" s="3">
        <f t="shared" si="0"/>
        <v>7.7816792316430856</v>
      </c>
      <c r="K10">
        <f t="shared" si="3"/>
        <v>179.8</v>
      </c>
      <c r="L10">
        <f t="shared" si="3"/>
        <v>181.8</v>
      </c>
      <c r="M10">
        <f t="shared" si="3"/>
        <v>190.2</v>
      </c>
      <c r="N10">
        <f t="shared" si="4"/>
        <v>183.93333333333331</v>
      </c>
      <c r="O10" s="2">
        <f t="shared" si="5"/>
        <v>190.2</v>
      </c>
      <c r="P10" s="2">
        <f t="shared" si="6"/>
        <v>179.8</v>
      </c>
      <c r="Q10" s="1">
        <f t="shared" si="7"/>
        <v>1.0578420467185761</v>
      </c>
      <c r="R10">
        <v>6.04</v>
      </c>
      <c r="S10">
        <v>5.59</v>
      </c>
      <c r="T10">
        <v>6.12</v>
      </c>
      <c r="U10">
        <v>6.18</v>
      </c>
      <c r="V10" s="3">
        <f t="shared" si="8"/>
        <v>5.9824999999999999</v>
      </c>
      <c r="W10" s="2">
        <f t="shared" si="9"/>
        <v>6.18</v>
      </c>
      <c r="X10" s="2">
        <f t="shared" si="10"/>
        <v>5.59</v>
      </c>
      <c r="Y10" s="1">
        <f t="shared" si="11"/>
        <v>1.1055456171735241</v>
      </c>
      <c r="Z10">
        <v>23.74</v>
      </c>
      <c r="AA10">
        <v>23.94</v>
      </c>
      <c r="AB10">
        <f t="shared" si="12"/>
        <v>23.84</v>
      </c>
      <c r="AC10">
        <f t="shared" si="13"/>
        <v>23.94</v>
      </c>
      <c r="AD10">
        <f t="shared" si="14"/>
        <v>23.84</v>
      </c>
      <c r="AE10" s="1">
        <f t="shared" si="15"/>
        <v>1.0041946308724832</v>
      </c>
    </row>
    <row r="11" spans="1:31" x14ac:dyDescent="0.25">
      <c r="A11">
        <v>10</v>
      </c>
      <c r="B11">
        <v>23</v>
      </c>
      <c r="C11">
        <v>5.0016999999999996</v>
      </c>
      <c r="D11" s="4">
        <f t="shared" si="1"/>
        <v>2.5893183779119928E-2</v>
      </c>
      <c r="E11">
        <v>1545</v>
      </c>
      <c r="F11">
        <v>1510</v>
      </c>
      <c r="G11">
        <v>1500</v>
      </c>
      <c r="H11" s="3">
        <f t="shared" si="2"/>
        <v>7.977899411339461</v>
      </c>
      <c r="I11" s="3">
        <f t="shared" si="0"/>
        <v>7.7971702984612206</v>
      </c>
      <c r="J11" s="3">
        <f t="shared" si="0"/>
        <v>7.7455334090674377</v>
      </c>
      <c r="K11">
        <f t="shared" si="3"/>
        <v>200</v>
      </c>
      <c r="L11">
        <f t="shared" si="3"/>
        <v>191</v>
      </c>
      <c r="M11">
        <f t="shared" si="3"/>
        <v>188.5</v>
      </c>
      <c r="N11">
        <f t="shared" si="4"/>
        <v>193.16666666666666</v>
      </c>
      <c r="O11" s="2">
        <f t="shared" si="5"/>
        <v>200</v>
      </c>
      <c r="P11" s="2">
        <f t="shared" si="6"/>
        <v>188.5</v>
      </c>
      <c r="Q11" s="1">
        <f t="shared" si="7"/>
        <v>1.0610079575596818</v>
      </c>
      <c r="R11">
        <v>6.21</v>
      </c>
      <c r="S11">
        <v>6.63</v>
      </c>
      <c r="T11">
        <v>5.99</v>
      </c>
      <c r="U11">
        <v>6</v>
      </c>
      <c r="V11" s="3">
        <f t="shared" si="8"/>
        <v>6.2074999999999996</v>
      </c>
      <c r="W11" s="2">
        <f t="shared" si="9"/>
        <v>6.63</v>
      </c>
      <c r="X11" s="2">
        <f t="shared" si="10"/>
        <v>5.99</v>
      </c>
      <c r="Y11" s="1">
        <f t="shared" si="11"/>
        <v>1.1068447412353923</v>
      </c>
      <c r="Z11">
        <v>26.99</v>
      </c>
      <c r="AA11">
        <v>27.21</v>
      </c>
      <c r="AB11">
        <f t="shared" si="12"/>
        <v>27.1</v>
      </c>
      <c r="AC11">
        <f t="shared" si="13"/>
        <v>27.21</v>
      </c>
      <c r="AD11">
        <f t="shared" si="14"/>
        <v>27.1</v>
      </c>
      <c r="AE11" s="1">
        <f t="shared" si="15"/>
        <v>1.004059040590406</v>
      </c>
    </row>
    <row r="12" spans="1:31" x14ac:dyDescent="0.25">
      <c r="A12">
        <v>11</v>
      </c>
      <c r="B12">
        <v>22</v>
      </c>
      <c r="C12">
        <v>4.8813000000000004</v>
      </c>
      <c r="D12" s="4">
        <f t="shared" si="1"/>
        <v>2.516566420347139E-2</v>
      </c>
      <c r="E12">
        <v>1521</v>
      </c>
      <c r="F12">
        <v>1520</v>
      </c>
      <c r="G12">
        <v>1524</v>
      </c>
      <c r="H12" s="3">
        <f t="shared" si="2"/>
        <v>7.8539708767943823</v>
      </c>
      <c r="I12" s="3">
        <f t="shared" si="0"/>
        <v>7.8488071878550034</v>
      </c>
      <c r="J12" s="3">
        <f t="shared" si="0"/>
        <v>7.8694619436125173</v>
      </c>
      <c r="K12">
        <f t="shared" si="3"/>
        <v>193.8</v>
      </c>
      <c r="L12">
        <f t="shared" si="3"/>
        <v>193.5</v>
      </c>
      <c r="M12">
        <f t="shared" si="3"/>
        <v>194.6</v>
      </c>
      <c r="N12">
        <f t="shared" si="4"/>
        <v>193.96666666666667</v>
      </c>
      <c r="O12" s="2">
        <f t="shared" si="5"/>
        <v>194.6</v>
      </c>
      <c r="P12" s="2">
        <f t="shared" si="6"/>
        <v>193.5</v>
      </c>
      <c r="Q12" s="1">
        <f t="shared" si="7"/>
        <v>1.0056847545219638</v>
      </c>
      <c r="R12">
        <v>5.95</v>
      </c>
      <c r="S12">
        <v>6.06</v>
      </c>
      <c r="T12">
        <v>6.07</v>
      </c>
      <c r="U12">
        <v>6.09</v>
      </c>
      <c r="V12" s="3">
        <f t="shared" si="8"/>
        <v>6.0424999999999995</v>
      </c>
      <c r="W12" s="2">
        <f t="shared" si="9"/>
        <v>6.09</v>
      </c>
      <c r="X12" s="2">
        <f t="shared" si="10"/>
        <v>5.95</v>
      </c>
      <c r="Y12" s="1">
        <f t="shared" si="11"/>
        <v>1.0235294117647058</v>
      </c>
      <c r="Z12">
        <v>28.86</v>
      </c>
      <c r="AA12">
        <v>27.86</v>
      </c>
      <c r="AB12">
        <f t="shared" si="12"/>
        <v>28.36</v>
      </c>
      <c r="AC12">
        <f t="shared" si="13"/>
        <v>28.86</v>
      </c>
      <c r="AD12">
        <f t="shared" si="14"/>
        <v>27.86</v>
      </c>
      <c r="AE12" s="1">
        <f t="shared" si="15"/>
        <v>1.0358937544867193</v>
      </c>
    </row>
    <row r="13" spans="1:31" x14ac:dyDescent="0.25">
      <c r="A13">
        <v>12</v>
      </c>
      <c r="B13">
        <v>26</v>
      </c>
      <c r="C13">
        <v>5.8520000000000003</v>
      </c>
      <c r="D13" s="4">
        <f t="shared" si="1"/>
        <v>2.9786223277909741E-2</v>
      </c>
      <c r="E13">
        <v>1563</v>
      </c>
      <c r="F13">
        <v>1536</v>
      </c>
      <c r="G13">
        <v>1495</v>
      </c>
      <c r="H13" s="3">
        <f t="shared" si="2"/>
        <v>8.0708458122482707</v>
      </c>
      <c r="I13" s="3">
        <f t="shared" si="0"/>
        <v>7.9314262108850562</v>
      </c>
      <c r="J13" s="3">
        <f t="shared" si="0"/>
        <v>7.7197149643705467</v>
      </c>
      <c r="K13">
        <f t="shared" si="3"/>
        <v>204.6</v>
      </c>
      <c r="L13">
        <f t="shared" si="3"/>
        <v>197.6</v>
      </c>
      <c r="M13">
        <f t="shared" si="3"/>
        <v>187.2</v>
      </c>
      <c r="N13">
        <f t="shared" si="4"/>
        <v>196.46666666666667</v>
      </c>
      <c r="O13" s="2">
        <f t="shared" si="5"/>
        <v>204.6</v>
      </c>
      <c r="P13" s="2">
        <f t="shared" si="6"/>
        <v>187.2</v>
      </c>
      <c r="Q13" s="1">
        <f t="shared" si="7"/>
        <v>1.0929487179487181</v>
      </c>
      <c r="R13">
        <v>6.15</v>
      </c>
      <c r="S13">
        <v>6.09</v>
      </c>
      <c r="T13">
        <v>6.2</v>
      </c>
      <c r="U13">
        <v>6.24</v>
      </c>
      <c r="V13" s="3">
        <f t="shared" si="8"/>
        <v>6.17</v>
      </c>
      <c r="W13" s="2">
        <f t="shared" si="9"/>
        <v>6.24</v>
      </c>
      <c r="X13" s="2">
        <f t="shared" si="10"/>
        <v>6.09</v>
      </c>
      <c r="Y13" s="1">
        <f t="shared" si="11"/>
        <v>1.0246305418719213</v>
      </c>
      <c r="Z13">
        <v>28.52</v>
      </c>
      <c r="AA13">
        <v>27.82</v>
      </c>
      <c r="AB13">
        <f t="shared" si="12"/>
        <v>28.17</v>
      </c>
      <c r="AC13">
        <f t="shared" si="13"/>
        <v>28.52</v>
      </c>
      <c r="AD13">
        <f t="shared" si="14"/>
        <v>27.82</v>
      </c>
      <c r="AE13" s="1">
        <f t="shared" si="15"/>
        <v>1.0251617541337168</v>
      </c>
    </row>
    <row r="14" spans="1:31" x14ac:dyDescent="0.25">
      <c r="A14">
        <v>13</v>
      </c>
      <c r="B14">
        <v>1</v>
      </c>
      <c r="C14">
        <v>4.5186000000000002</v>
      </c>
      <c r="D14" s="4">
        <f t="shared" si="1"/>
        <v>2.4895867768595044E-2</v>
      </c>
      <c r="E14">
        <v>1472</v>
      </c>
      <c r="F14">
        <v>1462</v>
      </c>
      <c r="G14">
        <v>1482</v>
      </c>
      <c r="H14" s="3">
        <f t="shared" si="2"/>
        <v>7.6009501187648461</v>
      </c>
      <c r="I14" s="3">
        <f t="shared" si="0"/>
        <v>7.5493132293710632</v>
      </c>
      <c r="J14" s="3">
        <f t="shared" si="0"/>
        <v>7.6525870081586289</v>
      </c>
      <c r="K14">
        <f t="shared" si="3"/>
        <v>181.5</v>
      </c>
      <c r="L14">
        <f t="shared" si="3"/>
        <v>179</v>
      </c>
      <c r="M14">
        <f t="shared" si="3"/>
        <v>184</v>
      </c>
      <c r="N14">
        <f t="shared" si="4"/>
        <v>181.5</v>
      </c>
      <c r="O14" s="2">
        <f t="shared" si="5"/>
        <v>184</v>
      </c>
      <c r="P14" s="2">
        <f t="shared" si="6"/>
        <v>179</v>
      </c>
      <c r="Q14" s="1">
        <f t="shared" si="7"/>
        <v>1.0279329608938548</v>
      </c>
      <c r="R14">
        <v>6.25</v>
      </c>
      <c r="S14">
        <v>5.52</v>
      </c>
      <c r="T14">
        <v>5.99</v>
      </c>
      <c r="U14">
        <v>6.09</v>
      </c>
      <c r="V14" s="3">
        <f t="shared" si="8"/>
        <v>5.9624999999999995</v>
      </c>
      <c r="W14" s="2">
        <f t="shared" si="9"/>
        <v>6.25</v>
      </c>
      <c r="X14" s="2">
        <f t="shared" si="10"/>
        <v>5.52</v>
      </c>
      <c r="Y14" s="1">
        <f t="shared" si="11"/>
        <v>1.1322463768115942</v>
      </c>
      <c r="Z14">
        <v>19.420000000000002</v>
      </c>
      <c r="AA14">
        <v>19.41</v>
      </c>
      <c r="AB14">
        <f t="shared" si="12"/>
        <v>19.414999999999999</v>
      </c>
      <c r="AC14">
        <f t="shared" si="13"/>
        <v>19.420000000000002</v>
      </c>
      <c r="AD14">
        <f t="shared" si="14"/>
        <v>19.41</v>
      </c>
      <c r="AE14" s="1">
        <f t="shared" si="15"/>
        <v>1.0005151983513654</v>
      </c>
    </row>
    <row r="15" spans="1:31" x14ac:dyDescent="0.25">
      <c r="A15">
        <v>14</v>
      </c>
      <c r="B15">
        <v>29</v>
      </c>
      <c r="C15">
        <v>5.2471300000000003</v>
      </c>
      <c r="D15" s="4">
        <f t="shared" si="1"/>
        <v>2.6048965745490649E-2</v>
      </c>
      <c r="E15">
        <v>1556</v>
      </c>
      <c r="F15">
        <v>1560</v>
      </c>
      <c r="G15">
        <v>1536</v>
      </c>
      <c r="H15" s="3">
        <f t="shared" si="2"/>
        <v>8.0346999896726228</v>
      </c>
      <c r="I15" s="3">
        <f t="shared" si="0"/>
        <v>8.0553547454301349</v>
      </c>
      <c r="J15" s="3">
        <f t="shared" si="0"/>
        <v>7.9314262108850562</v>
      </c>
      <c r="K15">
        <f t="shared" si="3"/>
        <v>202.8</v>
      </c>
      <c r="L15">
        <f t="shared" si="3"/>
        <v>203.9</v>
      </c>
      <c r="M15">
        <f t="shared" si="3"/>
        <v>197.6</v>
      </c>
      <c r="N15">
        <f t="shared" si="4"/>
        <v>201.43333333333337</v>
      </c>
      <c r="O15" s="2">
        <f t="shared" si="5"/>
        <v>203.9</v>
      </c>
      <c r="P15" s="2">
        <f t="shared" si="6"/>
        <v>197.6</v>
      </c>
      <c r="Q15" s="1">
        <f t="shared" si="7"/>
        <v>1.0318825910931175</v>
      </c>
      <c r="R15">
        <v>6.18</v>
      </c>
      <c r="S15">
        <v>6.27</v>
      </c>
      <c r="T15">
        <v>5.9</v>
      </c>
      <c r="U15">
        <v>5.82</v>
      </c>
      <c r="V15" s="3">
        <f t="shared" si="8"/>
        <v>6.0425000000000004</v>
      </c>
      <c r="W15" s="2">
        <f t="shared" si="9"/>
        <v>6.27</v>
      </c>
      <c r="X15" s="2">
        <f t="shared" si="10"/>
        <v>5.82</v>
      </c>
      <c r="Y15" s="1">
        <f t="shared" si="11"/>
        <v>1.0773195876288659</v>
      </c>
      <c r="Z15">
        <v>26.32</v>
      </c>
      <c r="AA15">
        <v>26.72</v>
      </c>
      <c r="AB15">
        <f t="shared" si="12"/>
        <v>26.52</v>
      </c>
      <c r="AC15">
        <f t="shared" si="13"/>
        <v>26.72</v>
      </c>
      <c r="AD15">
        <f t="shared" si="14"/>
        <v>26.52</v>
      </c>
      <c r="AE15" s="1">
        <f t="shared" si="15"/>
        <v>1.0075414781297134</v>
      </c>
    </row>
    <row r="16" spans="1:31" x14ac:dyDescent="0.25">
      <c r="A16">
        <v>15</v>
      </c>
      <c r="B16">
        <v>32</v>
      </c>
      <c r="C16">
        <v>6.2633999999999999</v>
      </c>
      <c r="D16" s="4">
        <f t="shared" si="1"/>
        <v>2.7677419354838705E-2</v>
      </c>
      <c r="E16">
        <v>1637</v>
      </c>
      <c r="F16">
        <v>1643</v>
      </c>
      <c r="G16">
        <v>1651</v>
      </c>
      <c r="H16" s="3">
        <f t="shared" si="2"/>
        <v>8.4529587937622637</v>
      </c>
      <c r="I16" s="3">
        <f t="shared" si="0"/>
        <v>8.4839409273985336</v>
      </c>
      <c r="J16" s="3">
        <f t="shared" si="0"/>
        <v>8.5252504389135595</v>
      </c>
      <c r="K16">
        <f t="shared" si="3"/>
        <v>224.5</v>
      </c>
      <c r="L16">
        <f t="shared" si="3"/>
        <v>226.1</v>
      </c>
      <c r="M16">
        <f t="shared" si="3"/>
        <v>228.3</v>
      </c>
      <c r="N16">
        <f t="shared" si="4"/>
        <v>226.30000000000004</v>
      </c>
      <c r="O16" s="2">
        <f t="shared" si="5"/>
        <v>228.3</v>
      </c>
      <c r="P16" s="2">
        <f t="shared" si="6"/>
        <v>224.5</v>
      </c>
      <c r="Q16" s="1">
        <f t="shared" si="7"/>
        <v>1.0169265033407573</v>
      </c>
      <c r="R16">
        <v>6.21</v>
      </c>
      <c r="S16">
        <v>6.1</v>
      </c>
      <c r="T16">
        <v>6.73</v>
      </c>
      <c r="U16">
        <v>6.46</v>
      </c>
      <c r="V16" s="3">
        <f t="shared" si="8"/>
        <v>6.375</v>
      </c>
      <c r="W16" s="2">
        <f t="shared" si="9"/>
        <v>6.73</v>
      </c>
      <c r="X16" s="2">
        <f t="shared" si="10"/>
        <v>6.1</v>
      </c>
      <c r="Y16" s="1">
        <f t="shared" si="11"/>
        <v>1.1032786885245902</v>
      </c>
      <c r="Z16">
        <v>29.81</v>
      </c>
      <c r="AA16">
        <v>30.7</v>
      </c>
      <c r="AB16">
        <f t="shared" si="12"/>
        <v>30.254999999999999</v>
      </c>
      <c r="AC16">
        <f t="shared" si="13"/>
        <v>30.7</v>
      </c>
      <c r="AD16">
        <f t="shared" si="14"/>
        <v>30.254999999999999</v>
      </c>
      <c r="AE16" s="1">
        <f t="shared" si="15"/>
        <v>1.0147083126755909</v>
      </c>
    </row>
    <row r="17" spans="1:31" x14ac:dyDescent="0.25">
      <c r="A17">
        <v>16</v>
      </c>
      <c r="B17">
        <v>6</v>
      </c>
      <c r="C17">
        <v>5.9097999999999997</v>
      </c>
      <c r="D17" s="4">
        <f t="shared" si="1"/>
        <v>2.7872032699261126E-2</v>
      </c>
      <c r="E17">
        <v>1601</v>
      </c>
      <c r="F17">
        <v>1588</v>
      </c>
      <c r="G17">
        <v>1584</v>
      </c>
      <c r="H17" s="3">
        <f t="shared" si="2"/>
        <v>8.2670659919446461</v>
      </c>
      <c r="I17" s="3">
        <f t="shared" si="0"/>
        <v>8.1999380357327283</v>
      </c>
      <c r="J17" s="3">
        <f t="shared" si="0"/>
        <v>8.1792832799752144</v>
      </c>
      <c r="K17">
        <f t="shared" si="3"/>
        <v>214.7</v>
      </c>
      <c r="L17">
        <f t="shared" si="3"/>
        <v>211.2</v>
      </c>
      <c r="M17">
        <f t="shared" si="3"/>
        <v>210.2</v>
      </c>
      <c r="N17">
        <f t="shared" si="4"/>
        <v>212.0333333333333</v>
      </c>
      <c r="O17" s="2">
        <f t="shared" si="5"/>
        <v>214.7</v>
      </c>
      <c r="P17" s="2">
        <f t="shared" si="6"/>
        <v>210.2</v>
      </c>
      <c r="Q17" s="1">
        <f t="shared" si="7"/>
        <v>1.0214081826831589</v>
      </c>
      <c r="R17">
        <v>6.27</v>
      </c>
      <c r="S17">
        <v>6.64</v>
      </c>
      <c r="T17">
        <v>5.66</v>
      </c>
      <c r="U17">
        <v>6.27</v>
      </c>
      <c r="V17" s="3">
        <f t="shared" si="8"/>
        <v>6.21</v>
      </c>
      <c r="W17" s="2">
        <f t="shared" si="9"/>
        <v>6.64</v>
      </c>
      <c r="X17" s="2">
        <f t="shared" si="10"/>
        <v>5.66</v>
      </c>
      <c r="Y17" s="1">
        <f t="shared" si="11"/>
        <v>1.1731448763250882</v>
      </c>
      <c r="Z17">
        <v>23.73</v>
      </c>
      <c r="AA17">
        <v>24.17</v>
      </c>
      <c r="AB17">
        <f t="shared" si="12"/>
        <v>23.950000000000003</v>
      </c>
      <c r="AC17">
        <f t="shared" si="13"/>
        <v>24.17</v>
      </c>
      <c r="AD17">
        <f t="shared" si="14"/>
        <v>23.950000000000003</v>
      </c>
      <c r="AE17" s="1">
        <f t="shared" si="15"/>
        <v>1.0091858037578287</v>
      </c>
    </row>
    <row r="18" spans="1:31" x14ac:dyDescent="0.25">
      <c r="A18">
        <v>17</v>
      </c>
      <c r="B18">
        <v>20</v>
      </c>
      <c r="C18">
        <v>5.0656999999999996</v>
      </c>
      <c r="D18" s="4">
        <f t="shared" si="1"/>
        <v>2.5336945648549519E-2</v>
      </c>
      <c r="E18">
        <v>1551</v>
      </c>
      <c r="F18">
        <v>1541</v>
      </c>
      <c r="G18">
        <v>1543</v>
      </c>
      <c r="H18" s="3">
        <f t="shared" si="2"/>
        <v>8.0088815449757309</v>
      </c>
      <c r="I18" s="3">
        <f t="shared" si="2"/>
        <v>7.957244655581948</v>
      </c>
      <c r="J18" s="3">
        <f t="shared" si="2"/>
        <v>7.9675720334607041</v>
      </c>
      <c r="K18">
        <f t="shared" si="3"/>
        <v>201.5</v>
      </c>
      <c r="L18">
        <f t="shared" si="3"/>
        <v>198.9</v>
      </c>
      <c r="M18">
        <f t="shared" si="3"/>
        <v>199.4</v>
      </c>
      <c r="N18">
        <f t="shared" si="4"/>
        <v>199.93333333333331</v>
      </c>
      <c r="O18" s="2">
        <f t="shared" si="5"/>
        <v>201.5</v>
      </c>
      <c r="P18" s="2">
        <f t="shared" si="6"/>
        <v>198.9</v>
      </c>
      <c r="Q18" s="1">
        <f t="shared" si="7"/>
        <v>1.0130718954248366</v>
      </c>
      <c r="R18">
        <v>6.15</v>
      </c>
      <c r="S18">
        <v>6.51</v>
      </c>
      <c r="T18">
        <v>6.38</v>
      </c>
      <c r="U18">
        <v>5.97</v>
      </c>
      <c r="V18" s="3">
        <f t="shared" si="8"/>
        <v>6.2524999999999995</v>
      </c>
      <c r="W18" s="2">
        <f t="shared" si="9"/>
        <v>6.51</v>
      </c>
      <c r="X18" s="2">
        <f t="shared" si="10"/>
        <v>5.97</v>
      </c>
      <c r="Y18" s="1">
        <f t="shared" si="11"/>
        <v>1.0904522613065326</v>
      </c>
      <c r="Z18">
        <v>29.09</v>
      </c>
      <c r="AA18">
        <v>28.1</v>
      </c>
      <c r="AB18">
        <f t="shared" si="12"/>
        <v>28.594999999999999</v>
      </c>
      <c r="AC18">
        <f t="shared" si="13"/>
        <v>29.09</v>
      </c>
      <c r="AD18">
        <f t="shared" si="14"/>
        <v>28.1</v>
      </c>
      <c r="AE18" s="1">
        <f t="shared" si="15"/>
        <v>1.0352313167259786</v>
      </c>
    </row>
    <row r="19" spans="1:31" x14ac:dyDescent="0.25">
      <c r="A19">
        <v>18</v>
      </c>
      <c r="B19">
        <v>10</v>
      </c>
      <c r="C19">
        <v>5.5060000000000002</v>
      </c>
      <c r="D19" s="4">
        <f t="shared" si="1"/>
        <v>2.6294173829990448E-2</v>
      </c>
      <c r="E19">
        <v>1576</v>
      </c>
      <c r="F19">
        <v>1589</v>
      </c>
      <c r="G19">
        <v>1578</v>
      </c>
      <c r="H19" s="3">
        <f t="shared" si="2"/>
        <v>8.1379737684601885</v>
      </c>
      <c r="I19" s="3">
        <f t="shared" si="2"/>
        <v>8.2051017246721063</v>
      </c>
      <c r="J19" s="3">
        <f t="shared" si="2"/>
        <v>8.1483011463389445</v>
      </c>
      <c r="K19">
        <f t="shared" si="3"/>
        <v>208.1</v>
      </c>
      <c r="L19">
        <f t="shared" si="3"/>
        <v>211.5</v>
      </c>
      <c r="M19">
        <f t="shared" si="3"/>
        <v>208.6</v>
      </c>
      <c r="N19">
        <f t="shared" si="4"/>
        <v>209.4</v>
      </c>
      <c r="O19" s="2">
        <f t="shared" si="5"/>
        <v>211.5</v>
      </c>
      <c r="P19" s="2">
        <f t="shared" si="6"/>
        <v>208.1</v>
      </c>
      <c r="Q19" s="1">
        <f t="shared" si="7"/>
        <v>1.0163382988947622</v>
      </c>
      <c r="R19">
        <v>5.92</v>
      </c>
      <c r="S19">
        <v>6.2</v>
      </c>
      <c r="T19">
        <v>5.91</v>
      </c>
      <c r="U19">
        <v>6.34</v>
      </c>
      <c r="V19" s="3">
        <f t="shared" si="8"/>
        <v>6.0925000000000002</v>
      </c>
      <c r="W19" s="2">
        <f t="shared" si="9"/>
        <v>6.34</v>
      </c>
      <c r="X19" s="2">
        <f t="shared" si="10"/>
        <v>5.91</v>
      </c>
      <c r="Y19" s="1">
        <f t="shared" si="11"/>
        <v>1.0727580372250423</v>
      </c>
      <c r="Z19">
        <v>27.73</v>
      </c>
      <c r="AA19">
        <v>25.68</v>
      </c>
      <c r="AB19">
        <f t="shared" si="12"/>
        <v>26.704999999999998</v>
      </c>
      <c r="AC19">
        <f t="shared" si="13"/>
        <v>27.73</v>
      </c>
      <c r="AD19">
        <f t="shared" si="14"/>
        <v>25.68</v>
      </c>
      <c r="AE19" s="1">
        <f t="shared" si="15"/>
        <v>1.0798286604361371</v>
      </c>
    </row>
    <row r="20" spans="1:31" x14ac:dyDescent="0.25">
      <c r="A20">
        <v>19</v>
      </c>
      <c r="B20">
        <v>2</v>
      </c>
      <c r="C20">
        <v>5.4474999999999998</v>
      </c>
      <c r="D20" s="4">
        <f t="shared" si="1"/>
        <v>2.5940476190476191E-2</v>
      </c>
      <c r="E20">
        <v>1576</v>
      </c>
      <c r="F20">
        <v>1589</v>
      </c>
      <c r="G20">
        <v>1585</v>
      </c>
      <c r="H20" s="3">
        <f t="shared" si="2"/>
        <v>8.1379737684601885</v>
      </c>
      <c r="I20" s="3">
        <f t="shared" si="2"/>
        <v>8.2051017246721063</v>
      </c>
      <c r="J20" s="3">
        <f t="shared" si="2"/>
        <v>8.1844469689145924</v>
      </c>
      <c r="K20">
        <f t="shared" si="3"/>
        <v>208.1</v>
      </c>
      <c r="L20">
        <f t="shared" si="3"/>
        <v>211.5</v>
      </c>
      <c r="M20">
        <f t="shared" si="3"/>
        <v>210.4</v>
      </c>
      <c r="N20">
        <f t="shared" si="4"/>
        <v>210</v>
      </c>
      <c r="O20" s="2">
        <f t="shared" si="5"/>
        <v>211.5</v>
      </c>
      <c r="P20" s="2">
        <f t="shared" si="6"/>
        <v>208.1</v>
      </c>
      <c r="Q20" s="1">
        <f t="shared" si="7"/>
        <v>1.0163382988947622</v>
      </c>
      <c r="R20">
        <v>5.93</v>
      </c>
      <c r="S20">
        <v>6.65</v>
      </c>
      <c r="T20">
        <v>6.08</v>
      </c>
      <c r="U20">
        <v>6.45</v>
      </c>
      <c r="V20" s="3">
        <f t="shared" si="8"/>
        <v>6.2774999999999999</v>
      </c>
      <c r="W20" s="2">
        <f t="shared" si="9"/>
        <v>6.65</v>
      </c>
      <c r="X20" s="2">
        <f t="shared" si="10"/>
        <v>5.93</v>
      </c>
      <c r="Y20" s="1">
        <f t="shared" si="11"/>
        <v>1.12141652613828</v>
      </c>
      <c r="Z20">
        <v>26.12</v>
      </c>
      <c r="AA20">
        <v>22.89</v>
      </c>
      <c r="AB20">
        <f t="shared" si="12"/>
        <v>24.505000000000003</v>
      </c>
      <c r="AC20">
        <f t="shared" si="13"/>
        <v>26.12</v>
      </c>
      <c r="AD20">
        <f t="shared" si="14"/>
        <v>22.89</v>
      </c>
      <c r="AE20" s="1">
        <f t="shared" si="15"/>
        <v>1.1411096548711228</v>
      </c>
    </row>
    <row r="21" spans="1:31" x14ac:dyDescent="0.25">
      <c r="A21">
        <v>20</v>
      </c>
      <c r="B21">
        <v>28</v>
      </c>
      <c r="C21">
        <v>5.2826000000000004</v>
      </c>
      <c r="D21" s="4">
        <f t="shared" si="1"/>
        <v>2.5752031199220024E-2</v>
      </c>
      <c r="E21">
        <v>1563</v>
      </c>
      <c r="F21">
        <v>1566</v>
      </c>
      <c r="G21">
        <v>1566</v>
      </c>
      <c r="H21" s="3">
        <f t="shared" si="2"/>
        <v>8.0708458122482707</v>
      </c>
      <c r="I21" s="3">
        <f t="shared" si="2"/>
        <v>8.0863368790664047</v>
      </c>
      <c r="J21" s="3">
        <f t="shared" si="2"/>
        <v>8.0863368790664047</v>
      </c>
      <c r="K21">
        <f t="shared" si="3"/>
        <v>204.6</v>
      </c>
      <c r="L21">
        <f t="shared" si="3"/>
        <v>205.4</v>
      </c>
      <c r="M21">
        <f t="shared" si="3"/>
        <v>205.4</v>
      </c>
      <c r="N21">
        <f t="shared" si="4"/>
        <v>205.13333333333333</v>
      </c>
      <c r="O21" s="2">
        <f t="shared" si="5"/>
        <v>205.4</v>
      </c>
      <c r="P21" s="2">
        <f t="shared" si="6"/>
        <v>204.6</v>
      </c>
      <c r="Q21" s="1">
        <f t="shared" si="7"/>
        <v>1.0039100684261975</v>
      </c>
      <c r="R21">
        <v>6.5</v>
      </c>
      <c r="S21">
        <v>6.19</v>
      </c>
      <c r="T21">
        <v>6.23</v>
      </c>
      <c r="U21">
        <v>6.23</v>
      </c>
      <c r="V21" s="3">
        <f t="shared" si="8"/>
        <v>6.2875000000000005</v>
      </c>
      <c r="W21" s="2">
        <f t="shared" si="9"/>
        <v>6.5</v>
      </c>
      <c r="X21" s="2">
        <f t="shared" si="10"/>
        <v>6.19</v>
      </c>
      <c r="Y21" s="1">
        <f t="shared" si="11"/>
        <v>1.0500807754442649</v>
      </c>
      <c r="Z21">
        <v>27.66</v>
      </c>
      <c r="AA21">
        <v>28.62</v>
      </c>
      <c r="AB21">
        <f t="shared" si="12"/>
        <v>28.14</v>
      </c>
      <c r="AC21">
        <f t="shared" si="13"/>
        <v>28.62</v>
      </c>
      <c r="AD21">
        <f t="shared" si="14"/>
        <v>28.14</v>
      </c>
      <c r="AE21" s="1">
        <f t="shared" si="15"/>
        <v>1.0170575692963753</v>
      </c>
    </row>
    <row r="22" spans="1:31" x14ac:dyDescent="0.25">
      <c r="A22">
        <v>21</v>
      </c>
      <c r="B22">
        <v>5</v>
      </c>
      <c r="C22">
        <v>5.2154999999999996</v>
      </c>
      <c r="D22" s="4">
        <f t="shared" si="1"/>
        <v>2.6038442336495257E-2</v>
      </c>
      <c r="E22">
        <v>1549</v>
      </c>
      <c r="F22">
        <v>1548</v>
      </c>
      <c r="G22">
        <v>1542</v>
      </c>
      <c r="H22" s="3">
        <f t="shared" si="2"/>
        <v>7.998554167096974</v>
      </c>
      <c r="I22" s="3">
        <f t="shared" si="2"/>
        <v>7.993390478157596</v>
      </c>
      <c r="J22" s="3">
        <f t="shared" si="2"/>
        <v>7.9624083445213261</v>
      </c>
      <c r="K22">
        <f t="shared" si="3"/>
        <v>201</v>
      </c>
      <c r="L22">
        <f t="shared" si="3"/>
        <v>200.7</v>
      </c>
      <c r="M22">
        <f t="shared" si="3"/>
        <v>199.2</v>
      </c>
      <c r="N22">
        <f t="shared" si="4"/>
        <v>200.29999999999998</v>
      </c>
      <c r="O22" s="2">
        <f t="shared" si="5"/>
        <v>201</v>
      </c>
      <c r="P22" s="2">
        <f t="shared" si="6"/>
        <v>199.2</v>
      </c>
      <c r="Q22" s="1">
        <f t="shared" si="7"/>
        <v>1.0090361445783134</v>
      </c>
      <c r="R22">
        <v>6.13</v>
      </c>
      <c r="S22">
        <v>5.86</v>
      </c>
      <c r="T22">
        <v>6.09</v>
      </c>
      <c r="U22">
        <v>6.05</v>
      </c>
      <c r="V22" s="3">
        <f t="shared" si="8"/>
        <v>6.0324999999999998</v>
      </c>
      <c r="W22" s="2">
        <f t="shared" si="9"/>
        <v>6.13</v>
      </c>
      <c r="X22" s="2">
        <f t="shared" si="10"/>
        <v>5.86</v>
      </c>
      <c r="Y22" s="1">
        <f t="shared" si="11"/>
        <v>1.046075085324232</v>
      </c>
      <c r="Z22">
        <v>27.28</v>
      </c>
      <c r="AA22">
        <v>28.33</v>
      </c>
      <c r="AB22">
        <f t="shared" si="12"/>
        <v>27.805</v>
      </c>
      <c r="AC22">
        <f t="shared" si="13"/>
        <v>28.33</v>
      </c>
      <c r="AD22">
        <f t="shared" si="14"/>
        <v>27.805</v>
      </c>
      <c r="AE22" s="1">
        <f t="shared" si="15"/>
        <v>1.0188814961337889</v>
      </c>
    </row>
    <row r="23" spans="1:31" x14ac:dyDescent="0.25">
      <c r="A23">
        <v>22</v>
      </c>
      <c r="B23">
        <v>3</v>
      </c>
      <c r="C23">
        <v>5.3109000000000002</v>
      </c>
      <c r="D23" s="4">
        <f t="shared" si="1"/>
        <v>2.5873173108151997E-2</v>
      </c>
      <c r="E23">
        <v>1560</v>
      </c>
      <c r="F23">
        <v>1575</v>
      </c>
      <c r="G23">
        <v>1561</v>
      </c>
      <c r="H23" s="3">
        <f t="shared" si="2"/>
        <v>8.0553547454301349</v>
      </c>
      <c r="I23" s="3">
        <f t="shared" si="2"/>
        <v>8.1328100795208105</v>
      </c>
      <c r="J23" s="3">
        <f t="shared" si="2"/>
        <v>8.0605184343695129</v>
      </c>
      <c r="K23">
        <f t="shared" si="3"/>
        <v>203.9</v>
      </c>
      <c r="L23">
        <f t="shared" si="3"/>
        <v>207.8</v>
      </c>
      <c r="M23">
        <f t="shared" si="3"/>
        <v>204.1</v>
      </c>
      <c r="N23">
        <f t="shared" si="4"/>
        <v>205.26666666666668</v>
      </c>
      <c r="O23" s="2">
        <f t="shared" si="5"/>
        <v>207.8</v>
      </c>
      <c r="P23" s="2">
        <f t="shared" si="6"/>
        <v>203.9</v>
      </c>
      <c r="Q23" s="1">
        <f t="shared" si="7"/>
        <v>1.0191270230505149</v>
      </c>
      <c r="R23">
        <v>5.72</v>
      </c>
      <c r="S23">
        <v>6.29</v>
      </c>
      <c r="T23">
        <v>6.05</v>
      </c>
      <c r="U23">
        <v>5.87</v>
      </c>
      <c r="V23" s="3">
        <f t="shared" si="8"/>
        <v>5.9824999999999999</v>
      </c>
      <c r="W23" s="2">
        <f t="shared" si="9"/>
        <v>6.29</v>
      </c>
      <c r="X23" s="2">
        <f t="shared" si="10"/>
        <v>5.72</v>
      </c>
      <c r="Y23" s="1">
        <f t="shared" si="11"/>
        <v>1.0996503496503498</v>
      </c>
      <c r="Z23">
        <v>23.95</v>
      </c>
      <c r="AA23">
        <v>27</v>
      </c>
      <c r="AB23">
        <f t="shared" si="12"/>
        <v>25.475000000000001</v>
      </c>
      <c r="AC23">
        <f t="shared" si="13"/>
        <v>27</v>
      </c>
      <c r="AD23">
        <f t="shared" si="14"/>
        <v>25.475000000000001</v>
      </c>
      <c r="AE23" s="1">
        <f t="shared" si="15"/>
        <v>1.0598626104023552</v>
      </c>
    </row>
    <row r="24" spans="1:31" x14ac:dyDescent="0.25">
      <c r="A24">
        <v>23</v>
      </c>
      <c r="B24">
        <v>9</v>
      </c>
      <c r="C24">
        <v>5.4192</v>
      </c>
      <c r="D24" s="4">
        <f t="shared" si="1"/>
        <v>2.652137030995106E-2</v>
      </c>
      <c r="E24">
        <v>1560</v>
      </c>
      <c r="F24">
        <v>1565</v>
      </c>
      <c r="G24">
        <v>1560</v>
      </c>
      <c r="H24" s="3">
        <f t="shared" si="2"/>
        <v>8.0553547454301349</v>
      </c>
      <c r="I24" s="3">
        <f t="shared" si="2"/>
        <v>8.0811731901270267</v>
      </c>
      <c r="J24" s="3">
        <f t="shared" si="2"/>
        <v>8.0553547454301349</v>
      </c>
      <c r="K24">
        <f t="shared" si="3"/>
        <v>203.9</v>
      </c>
      <c r="L24">
        <f t="shared" si="3"/>
        <v>205.2</v>
      </c>
      <c r="M24">
        <f t="shared" si="3"/>
        <v>203.9</v>
      </c>
      <c r="N24">
        <f t="shared" si="4"/>
        <v>204.33333333333334</v>
      </c>
      <c r="O24" s="2">
        <f t="shared" si="5"/>
        <v>205.2</v>
      </c>
      <c r="P24" s="2">
        <f t="shared" si="6"/>
        <v>203.9</v>
      </c>
      <c r="Q24" s="1">
        <f t="shared" si="7"/>
        <v>1.0063756743501715</v>
      </c>
      <c r="R24">
        <v>5.98</v>
      </c>
      <c r="S24">
        <v>6.3</v>
      </c>
      <c r="T24">
        <v>5.45</v>
      </c>
      <c r="U24">
        <v>6.4</v>
      </c>
      <c r="V24" s="3">
        <f t="shared" si="8"/>
        <v>6.0325000000000006</v>
      </c>
      <c r="W24" s="2">
        <f t="shared" si="9"/>
        <v>6.4</v>
      </c>
      <c r="X24" s="2">
        <f t="shared" si="10"/>
        <v>5.45</v>
      </c>
      <c r="Y24" s="1">
        <f t="shared" si="11"/>
        <v>1.1743119266055047</v>
      </c>
      <c r="Z24">
        <v>28.56</v>
      </c>
      <c r="AA24">
        <v>29.55</v>
      </c>
      <c r="AB24">
        <f t="shared" si="12"/>
        <v>29.055</v>
      </c>
      <c r="AC24">
        <f t="shared" si="13"/>
        <v>29.55</v>
      </c>
      <c r="AD24">
        <f t="shared" si="14"/>
        <v>29.055</v>
      </c>
      <c r="AE24" s="1">
        <f t="shared" si="15"/>
        <v>1.0170366546205474</v>
      </c>
    </row>
    <row r="25" spans="1:31" x14ac:dyDescent="0.25">
      <c r="A25">
        <v>24</v>
      </c>
      <c r="B25">
        <v>25</v>
      </c>
      <c r="C25">
        <v>5.5510999999999999</v>
      </c>
      <c r="D25" s="4">
        <f t="shared" si="1"/>
        <v>2.6271178419309042E-2</v>
      </c>
      <c r="E25">
        <v>1603</v>
      </c>
      <c r="F25">
        <v>1582</v>
      </c>
      <c r="G25">
        <v>1580</v>
      </c>
      <c r="H25" s="3">
        <f t="shared" si="2"/>
        <v>8.2773933698234021</v>
      </c>
      <c r="I25" s="3">
        <f t="shared" si="2"/>
        <v>8.1689559020964584</v>
      </c>
      <c r="J25" s="3">
        <f t="shared" si="2"/>
        <v>8.1586285242177006</v>
      </c>
      <c r="K25">
        <f t="shared" si="3"/>
        <v>215.2</v>
      </c>
      <c r="L25">
        <f t="shared" si="3"/>
        <v>209.6</v>
      </c>
      <c r="M25">
        <f t="shared" si="3"/>
        <v>209.1</v>
      </c>
      <c r="N25">
        <f t="shared" si="4"/>
        <v>211.29999999999998</v>
      </c>
      <c r="O25" s="2">
        <f t="shared" si="5"/>
        <v>215.2</v>
      </c>
      <c r="P25" s="2">
        <f t="shared" si="6"/>
        <v>209.1</v>
      </c>
      <c r="Q25" s="1">
        <f t="shared" si="7"/>
        <v>1.029172644667623</v>
      </c>
      <c r="R25">
        <v>6.18</v>
      </c>
      <c r="S25">
        <v>6.12</v>
      </c>
      <c r="T25">
        <v>5.92</v>
      </c>
      <c r="U25">
        <v>5.81</v>
      </c>
      <c r="V25" s="3">
        <f t="shared" si="8"/>
        <v>6.0074999999999994</v>
      </c>
      <c r="W25" s="2">
        <f t="shared" si="9"/>
        <v>6.18</v>
      </c>
      <c r="X25" s="2">
        <f t="shared" si="10"/>
        <v>5.81</v>
      </c>
      <c r="Y25" s="1">
        <f t="shared" si="11"/>
        <v>1.0636833046471601</v>
      </c>
      <c r="Z25">
        <v>31.18</v>
      </c>
      <c r="AA25">
        <v>29.5</v>
      </c>
      <c r="AB25">
        <f t="shared" si="12"/>
        <v>30.34</v>
      </c>
      <c r="AC25">
        <f t="shared" si="13"/>
        <v>31.18</v>
      </c>
      <c r="AD25">
        <f t="shared" si="14"/>
        <v>29.5</v>
      </c>
      <c r="AE25" s="1">
        <f t="shared" si="15"/>
        <v>1.0569491525423729</v>
      </c>
    </row>
    <row r="26" spans="1:31" x14ac:dyDescent="0.25">
      <c r="A26">
        <v>25</v>
      </c>
      <c r="B26">
        <v>8</v>
      </c>
      <c r="C26">
        <v>4.9587000000000003</v>
      </c>
      <c r="D26" s="4">
        <f t="shared" si="1"/>
        <v>2.5485866027068697E-2</v>
      </c>
      <c r="E26">
        <v>1526</v>
      </c>
      <c r="F26">
        <v>1525</v>
      </c>
      <c r="G26">
        <v>1521</v>
      </c>
      <c r="H26" s="3">
        <f t="shared" si="2"/>
        <v>7.8797893214912733</v>
      </c>
      <c r="I26" s="3">
        <f t="shared" si="2"/>
        <v>7.8746256325518953</v>
      </c>
      <c r="J26" s="3">
        <f t="shared" si="2"/>
        <v>7.8539708767943823</v>
      </c>
      <c r="K26">
        <f t="shared" si="3"/>
        <v>195.1</v>
      </c>
      <c r="L26">
        <f t="shared" si="3"/>
        <v>194.8</v>
      </c>
      <c r="M26">
        <f t="shared" si="3"/>
        <v>193.8</v>
      </c>
      <c r="N26">
        <f t="shared" si="4"/>
        <v>194.56666666666669</v>
      </c>
      <c r="O26" s="2">
        <f t="shared" si="5"/>
        <v>195.1</v>
      </c>
      <c r="P26" s="2">
        <f t="shared" si="6"/>
        <v>193.8</v>
      </c>
      <c r="Q26" s="1">
        <f t="shared" si="7"/>
        <v>1.0067079463364292</v>
      </c>
      <c r="R26">
        <v>5.95</v>
      </c>
      <c r="S26">
        <v>6.14</v>
      </c>
      <c r="T26">
        <v>6.39</v>
      </c>
      <c r="U26">
        <v>6.02</v>
      </c>
      <c r="V26" s="3">
        <f t="shared" si="8"/>
        <v>6.125</v>
      </c>
      <c r="W26" s="2">
        <f t="shared" si="9"/>
        <v>6.39</v>
      </c>
      <c r="X26" s="2">
        <f t="shared" si="10"/>
        <v>5.95</v>
      </c>
      <c r="Y26" s="1">
        <f t="shared" si="11"/>
        <v>1.0739495798319327</v>
      </c>
      <c r="Z26">
        <v>25.53</v>
      </c>
      <c r="AA26">
        <v>25.99</v>
      </c>
      <c r="AB26">
        <f t="shared" si="12"/>
        <v>25.759999999999998</v>
      </c>
      <c r="AC26">
        <f t="shared" si="13"/>
        <v>25.99</v>
      </c>
      <c r="AD26">
        <f t="shared" si="14"/>
        <v>25.759999999999998</v>
      </c>
      <c r="AE26" s="1">
        <f t="shared" si="15"/>
        <v>1.0089285714285714</v>
      </c>
    </row>
    <row r="27" spans="1:31" x14ac:dyDescent="0.25">
      <c r="A27">
        <v>26</v>
      </c>
      <c r="B27">
        <v>19</v>
      </c>
      <c r="C27">
        <v>5.3805500000000004</v>
      </c>
      <c r="D27" s="4">
        <f t="shared" si="1"/>
        <v>2.5801870204603582E-2</v>
      </c>
      <c r="E27">
        <v>1560</v>
      </c>
      <c r="F27">
        <v>1583</v>
      </c>
      <c r="G27">
        <v>1590</v>
      </c>
      <c r="H27" s="3">
        <f t="shared" si="2"/>
        <v>8.0553547454301349</v>
      </c>
      <c r="I27" s="3">
        <f t="shared" si="2"/>
        <v>8.1741195910358364</v>
      </c>
      <c r="J27" s="3">
        <f t="shared" si="2"/>
        <v>8.2102654136114843</v>
      </c>
      <c r="K27">
        <f t="shared" si="3"/>
        <v>203.9</v>
      </c>
      <c r="L27">
        <f t="shared" si="3"/>
        <v>209.9</v>
      </c>
      <c r="M27">
        <f t="shared" si="3"/>
        <v>211.8</v>
      </c>
      <c r="N27">
        <f t="shared" si="4"/>
        <v>208.53333333333333</v>
      </c>
      <c r="O27" s="2">
        <f t="shared" si="5"/>
        <v>211.8</v>
      </c>
      <c r="P27" s="2">
        <f t="shared" si="6"/>
        <v>203.9</v>
      </c>
      <c r="Q27" s="1">
        <f t="shared" si="7"/>
        <v>1.0387444825895047</v>
      </c>
      <c r="R27">
        <v>5.5</v>
      </c>
      <c r="S27">
        <v>5.26</v>
      </c>
      <c r="T27">
        <v>6.13</v>
      </c>
      <c r="U27">
        <v>5.84</v>
      </c>
      <c r="V27" s="3">
        <f t="shared" si="8"/>
        <v>5.6825000000000001</v>
      </c>
      <c r="W27" s="2">
        <f t="shared" si="9"/>
        <v>6.13</v>
      </c>
      <c r="X27" s="2">
        <f t="shared" si="10"/>
        <v>5.26</v>
      </c>
      <c r="Y27" s="1">
        <f t="shared" si="11"/>
        <v>1.1653992395437263</v>
      </c>
      <c r="Z27">
        <v>27.37</v>
      </c>
      <c r="AA27">
        <v>29.96</v>
      </c>
      <c r="AB27">
        <f t="shared" si="12"/>
        <v>28.664999999999999</v>
      </c>
      <c r="AC27">
        <f t="shared" si="13"/>
        <v>29.96</v>
      </c>
      <c r="AD27">
        <f t="shared" si="14"/>
        <v>28.664999999999999</v>
      </c>
      <c r="AE27" s="1">
        <f t="shared" si="15"/>
        <v>1.0451770451770452</v>
      </c>
    </row>
    <row r="28" spans="1:31" x14ac:dyDescent="0.25">
      <c r="A28">
        <v>27</v>
      </c>
      <c r="B28">
        <v>16</v>
      </c>
      <c r="C28">
        <v>5.6638200000000003</v>
      </c>
      <c r="D28" s="4">
        <f t="shared" si="1"/>
        <v>2.5771970271500078E-2</v>
      </c>
      <c r="E28">
        <v>1604</v>
      </c>
      <c r="F28">
        <v>1629</v>
      </c>
      <c r="G28">
        <v>1626</v>
      </c>
      <c r="H28" s="3">
        <f t="shared" si="2"/>
        <v>8.2825570587627801</v>
      </c>
      <c r="I28" s="3">
        <f t="shared" si="2"/>
        <v>8.4116492822472377</v>
      </c>
      <c r="J28" s="3">
        <f t="shared" si="2"/>
        <v>8.3961582154291019</v>
      </c>
      <c r="K28">
        <f t="shared" si="3"/>
        <v>215.5</v>
      </c>
      <c r="L28">
        <f t="shared" si="3"/>
        <v>222.3</v>
      </c>
      <c r="M28">
        <f t="shared" si="3"/>
        <v>221.5</v>
      </c>
      <c r="N28">
        <f t="shared" si="4"/>
        <v>219.76666666666665</v>
      </c>
      <c r="O28" s="2">
        <f t="shared" si="5"/>
        <v>222.3</v>
      </c>
      <c r="P28" s="2">
        <f t="shared" si="6"/>
        <v>215.5</v>
      </c>
      <c r="Q28" s="1">
        <f t="shared" si="7"/>
        <v>1.0315545243619491</v>
      </c>
      <c r="R28">
        <v>5.9</v>
      </c>
      <c r="S28">
        <v>6.13</v>
      </c>
      <c r="T28">
        <v>5.99</v>
      </c>
      <c r="U28">
        <v>6.01</v>
      </c>
      <c r="V28" s="3">
        <f t="shared" si="8"/>
        <v>6.0075000000000003</v>
      </c>
      <c r="W28" s="2">
        <f t="shared" si="9"/>
        <v>6.13</v>
      </c>
      <c r="X28" s="2">
        <f t="shared" si="10"/>
        <v>5.9</v>
      </c>
      <c r="Y28" s="1">
        <f t="shared" si="11"/>
        <v>1.0389830508474576</v>
      </c>
      <c r="Z28">
        <v>32.880000000000003</v>
      </c>
      <c r="AA28">
        <v>29.61</v>
      </c>
      <c r="AB28">
        <f t="shared" si="12"/>
        <v>31.245000000000001</v>
      </c>
      <c r="AC28">
        <f t="shared" si="13"/>
        <v>32.880000000000003</v>
      </c>
      <c r="AD28">
        <f t="shared" si="14"/>
        <v>29.61</v>
      </c>
      <c r="AE28" s="1">
        <f t="shared" si="15"/>
        <v>1.1104356636271531</v>
      </c>
    </row>
    <row r="29" spans="1:31" x14ac:dyDescent="0.25">
      <c r="A29">
        <v>28</v>
      </c>
      <c r="B29">
        <v>31</v>
      </c>
      <c r="C29">
        <v>5.9923099999999998</v>
      </c>
      <c r="D29" s="4">
        <f t="shared" si="1"/>
        <v>2.8341368437647802E-2</v>
      </c>
      <c r="E29">
        <v>1574</v>
      </c>
      <c r="F29">
        <v>1596</v>
      </c>
      <c r="G29">
        <v>1596</v>
      </c>
      <c r="H29" s="3">
        <f t="shared" si="2"/>
        <v>8.1276463905814307</v>
      </c>
      <c r="I29" s="3">
        <f t="shared" si="2"/>
        <v>8.2412475472477542</v>
      </c>
      <c r="J29" s="3">
        <f t="shared" si="2"/>
        <v>8.2412475472477542</v>
      </c>
      <c r="K29">
        <f t="shared" si="3"/>
        <v>207.5</v>
      </c>
      <c r="L29">
        <f t="shared" si="3"/>
        <v>213.4</v>
      </c>
      <c r="M29">
        <f t="shared" si="3"/>
        <v>213.4</v>
      </c>
      <c r="N29">
        <f t="shared" si="4"/>
        <v>211.43333333333331</v>
      </c>
      <c r="O29" s="2">
        <f t="shared" si="5"/>
        <v>213.4</v>
      </c>
      <c r="P29" s="2">
        <f t="shared" si="6"/>
        <v>207.5</v>
      </c>
      <c r="Q29" s="1">
        <f t="shared" si="7"/>
        <v>1.028433734939759</v>
      </c>
      <c r="R29">
        <v>5.96</v>
      </c>
      <c r="S29">
        <v>5.5</v>
      </c>
      <c r="T29">
        <v>6.64</v>
      </c>
      <c r="U29">
        <v>6.21</v>
      </c>
      <c r="V29" s="3">
        <f t="shared" si="8"/>
        <v>6.0775000000000006</v>
      </c>
      <c r="W29" s="2">
        <f t="shared" si="9"/>
        <v>6.64</v>
      </c>
      <c r="X29" s="2">
        <f t="shared" si="10"/>
        <v>5.5</v>
      </c>
      <c r="Y29" s="1">
        <f t="shared" si="11"/>
        <v>1.2072727272727273</v>
      </c>
      <c r="Z29">
        <v>30.82</v>
      </c>
      <c r="AA29">
        <v>28.94</v>
      </c>
      <c r="AB29">
        <f t="shared" si="12"/>
        <v>29.880000000000003</v>
      </c>
      <c r="AC29">
        <f t="shared" si="13"/>
        <v>30.82</v>
      </c>
      <c r="AD29">
        <f t="shared" si="14"/>
        <v>28.94</v>
      </c>
      <c r="AE29" s="1">
        <f t="shared" si="15"/>
        <v>1.06496199032481</v>
      </c>
    </row>
    <row r="30" spans="1:31" x14ac:dyDescent="0.25">
      <c r="A30">
        <v>29</v>
      </c>
      <c r="B30">
        <v>15</v>
      </c>
      <c r="C30">
        <v>5.3280000000000003</v>
      </c>
      <c r="D30" s="4">
        <f t="shared" si="1"/>
        <v>2.6147554392278755E-2</v>
      </c>
      <c r="E30">
        <v>1555</v>
      </c>
      <c r="F30">
        <v>1557</v>
      </c>
      <c r="G30">
        <v>1567</v>
      </c>
      <c r="H30" s="3">
        <f t="shared" si="2"/>
        <v>8.0295363007332448</v>
      </c>
      <c r="I30" s="3">
        <f t="shared" si="2"/>
        <v>8.0398636786120008</v>
      </c>
      <c r="J30" s="3">
        <f t="shared" si="2"/>
        <v>8.0915005680057828</v>
      </c>
      <c r="K30">
        <f t="shared" si="3"/>
        <v>202.5</v>
      </c>
      <c r="L30">
        <f t="shared" si="3"/>
        <v>203.1</v>
      </c>
      <c r="M30">
        <f t="shared" si="3"/>
        <v>205.7</v>
      </c>
      <c r="N30">
        <f t="shared" si="4"/>
        <v>203.76666666666665</v>
      </c>
      <c r="O30" s="2">
        <f t="shared" si="5"/>
        <v>205.7</v>
      </c>
      <c r="P30" s="2">
        <f t="shared" si="6"/>
        <v>202.5</v>
      </c>
      <c r="Q30" s="1">
        <f t="shared" si="7"/>
        <v>1.0158024691358025</v>
      </c>
      <c r="R30">
        <v>6.16</v>
      </c>
      <c r="S30">
        <v>6.02</v>
      </c>
      <c r="T30">
        <v>6.04</v>
      </c>
      <c r="U30">
        <v>6.24</v>
      </c>
      <c r="V30" s="3">
        <f t="shared" si="8"/>
        <v>6.1150000000000002</v>
      </c>
      <c r="W30" s="2">
        <f t="shared" si="9"/>
        <v>6.24</v>
      </c>
      <c r="X30" s="2">
        <f t="shared" si="10"/>
        <v>6.02</v>
      </c>
      <c r="Y30" s="1">
        <f t="shared" si="11"/>
        <v>1.036544850498339</v>
      </c>
      <c r="Z30">
        <v>21.71</v>
      </c>
      <c r="AA30">
        <v>18.989999999999998</v>
      </c>
      <c r="AB30">
        <f t="shared" si="12"/>
        <v>20.350000000000001</v>
      </c>
      <c r="AC30">
        <f t="shared" si="13"/>
        <v>21.71</v>
      </c>
      <c r="AD30">
        <f t="shared" si="14"/>
        <v>18.989999999999998</v>
      </c>
      <c r="AE30" s="1">
        <f t="shared" si="15"/>
        <v>1.1432332806740391</v>
      </c>
    </row>
    <row r="31" spans="1:31" x14ac:dyDescent="0.25">
      <c r="A31">
        <v>30</v>
      </c>
      <c r="B31">
        <v>12</v>
      </c>
      <c r="C31">
        <v>5.6073000000000004</v>
      </c>
      <c r="D31" s="4">
        <f t="shared" si="1"/>
        <v>2.6370747766107542E-2</v>
      </c>
      <c r="E31">
        <v>1585</v>
      </c>
      <c r="F31">
        <v>1597</v>
      </c>
      <c r="G31">
        <v>1598</v>
      </c>
      <c r="H31" s="3">
        <f t="shared" si="2"/>
        <v>8.1844469689145924</v>
      </c>
      <c r="I31" s="3">
        <f t="shared" si="2"/>
        <v>8.2464112361871322</v>
      </c>
      <c r="J31" s="3">
        <f t="shared" si="2"/>
        <v>8.2515749251265103</v>
      </c>
      <c r="K31">
        <f t="shared" si="3"/>
        <v>210.4</v>
      </c>
      <c r="L31">
        <f t="shared" si="3"/>
        <v>213.6</v>
      </c>
      <c r="M31">
        <f t="shared" si="3"/>
        <v>213.9</v>
      </c>
      <c r="N31">
        <f t="shared" si="4"/>
        <v>212.63333333333333</v>
      </c>
      <c r="O31" s="2">
        <f t="shared" si="5"/>
        <v>213.9</v>
      </c>
      <c r="P31" s="2">
        <f t="shared" si="6"/>
        <v>210.4</v>
      </c>
      <c r="Q31" s="1">
        <f t="shared" si="7"/>
        <v>1.0166349809885931</v>
      </c>
      <c r="R31">
        <v>6.21</v>
      </c>
      <c r="S31">
        <v>5.6</v>
      </c>
      <c r="T31">
        <v>6.13</v>
      </c>
      <c r="U31">
        <v>5.91</v>
      </c>
      <c r="V31" s="3">
        <f t="shared" si="8"/>
        <v>5.9624999999999995</v>
      </c>
      <c r="W31" s="2">
        <f t="shared" si="9"/>
        <v>6.21</v>
      </c>
      <c r="X31" s="2">
        <f t="shared" si="10"/>
        <v>5.6</v>
      </c>
      <c r="Y31" s="1">
        <f t="shared" si="11"/>
        <v>1.1089285714285715</v>
      </c>
      <c r="Z31">
        <v>27.33</v>
      </c>
      <c r="AA31">
        <v>27.94</v>
      </c>
      <c r="AB31">
        <f t="shared" si="12"/>
        <v>27.634999999999998</v>
      </c>
      <c r="AC31">
        <f t="shared" si="13"/>
        <v>27.94</v>
      </c>
      <c r="AD31">
        <f t="shared" si="14"/>
        <v>27.634999999999998</v>
      </c>
      <c r="AE31" s="1">
        <f t="shared" si="15"/>
        <v>1.0110367287859598</v>
      </c>
    </row>
    <row r="32" spans="1:31" x14ac:dyDescent="0.25">
      <c r="A32">
        <v>31</v>
      </c>
      <c r="B32">
        <v>17</v>
      </c>
      <c r="C32">
        <v>5.4709000000000003</v>
      </c>
      <c r="D32" s="4">
        <f t="shared" si="1"/>
        <v>2.7336275816122586E-2</v>
      </c>
      <c r="E32">
        <v>1537</v>
      </c>
      <c r="F32">
        <v>1545</v>
      </c>
      <c r="G32">
        <v>1555</v>
      </c>
      <c r="H32" s="3">
        <f t="shared" si="2"/>
        <v>7.9365898998244351</v>
      </c>
      <c r="I32" s="3">
        <f t="shared" si="2"/>
        <v>7.977899411339461</v>
      </c>
      <c r="J32" s="3">
        <f t="shared" si="2"/>
        <v>8.0295363007332448</v>
      </c>
      <c r="K32">
        <f t="shared" si="3"/>
        <v>197.9</v>
      </c>
      <c r="L32">
        <f t="shared" si="3"/>
        <v>200</v>
      </c>
      <c r="M32">
        <f t="shared" si="3"/>
        <v>202.5</v>
      </c>
      <c r="N32">
        <f t="shared" si="4"/>
        <v>200.13333333333333</v>
      </c>
      <c r="O32" s="2">
        <f t="shared" si="5"/>
        <v>202.5</v>
      </c>
      <c r="P32" s="2">
        <f t="shared" si="6"/>
        <v>197.9</v>
      </c>
      <c r="Q32" s="1">
        <f t="shared" si="7"/>
        <v>1.023244062657908</v>
      </c>
      <c r="R32">
        <v>6.28</v>
      </c>
      <c r="S32">
        <v>5.87</v>
      </c>
      <c r="T32">
        <v>5.82</v>
      </c>
      <c r="U32">
        <v>6.15</v>
      </c>
      <c r="V32" s="3">
        <f t="shared" si="8"/>
        <v>6.0299999999999994</v>
      </c>
      <c r="W32" s="2">
        <f t="shared" si="9"/>
        <v>6.28</v>
      </c>
      <c r="X32" s="2">
        <f t="shared" si="10"/>
        <v>5.82</v>
      </c>
      <c r="Y32" s="1">
        <f t="shared" si="11"/>
        <v>1.0790378006872852</v>
      </c>
      <c r="Z32">
        <v>27.84</v>
      </c>
      <c r="AA32">
        <v>26.15</v>
      </c>
      <c r="AB32">
        <f t="shared" si="12"/>
        <v>26.994999999999997</v>
      </c>
      <c r="AC32">
        <f t="shared" si="13"/>
        <v>27.84</v>
      </c>
      <c r="AD32">
        <f t="shared" si="14"/>
        <v>26.15</v>
      </c>
      <c r="AE32" s="1">
        <f t="shared" si="15"/>
        <v>1.0646271510516252</v>
      </c>
    </row>
    <row r="33" spans="1:31" x14ac:dyDescent="0.25">
      <c r="A33">
        <v>32</v>
      </c>
      <c r="B33">
        <v>30</v>
      </c>
      <c r="C33">
        <v>5.8428000000000004</v>
      </c>
      <c r="D33" s="4">
        <f t="shared" si="1"/>
        <v>2.7154763749031762E-2</v>
      </c>
      <c r="E33">
        <v>1614</v>
      </c>
      <c r="F33">
        <v>1598</v>
      </c>
      <c r="G33">
        <v>1596</v>
      </c>
      <c r="H33" s="3">
        <f t="shared" si="2"/>
        <v>8.3341939481565639</v>
      </c>
      <c r="I33" s="3">
        <f t="shared" si="2"/>
        <v>8.2515749251265103</v>
      </c>
      <c r="J33" s="3">
        <f t="shared" si="2"/>
        <v>8.2412475472477542</v>
      </c>
      <c r="K33">
        <f t="shared" si="3"/>
        <v>218.2</v>
      </c>
      <c r="L33">
        <f t="shared" si="3"/>
        <v>213.9</v>
      </c>
      <c r="M33">
        <f t="shared" si="3"/>
        <v>213.4</v>
      </c>
      <c r="N33">
        <f t="shared" si="4"/>
        <v>215.16666666666666</v>
      </c>
      <c r="O33" s="2">
        <f t="shared" si="5"/>
        <v>218.2</v>
      </c>
      <c r="P33" s="2">
        <f t="shared" si="6"/>
        <v>213.4</v>
      </c>
      <c r="Q33" s="1">
        <f t="shared" si="7"/>
        <v>1.0224929709465791</v>
      </c>
      <c r="R33">
        <v>6.09</v>
      </c>
      <c r="S33">
        <v>6.02</v>
      </c>
      <c r="T33">
        <v>5.7</v>
      </c>
      <c r="U33">
        <v>5.76</v>
      </c>
      <c r="V33" s="3">
        <f t="shared" si="8"/>
        <v>5.8925000000000001</v>
      </c>
      <c r="W33" s="2">
        <f t="shared" si="9"/>
        <v>6.09</v>
      </c>
      <c r="X33" s="2">
        <f t="shared" si="10"/>
        <v>5.7</v>
      </c>
      <c r="Y33" s="1">
        <f t="shared" si="11"/>
        <v>1.0684210526315789</v>
      </c>
      <c r="Z33">
        <v>27.39</v>
      </c>
      <c r="AA33">
        <v>27.2</v>
      </c>
      <c r="AB33">
        <f t="shared" si="12"/>
        <v>27.295000000000002</v>
      </c>
      <c r="AC33">
        <f t="shared" si="13"/>
        <v>27.39</v>
      </c>
      <c r="AD33">
        <f t="shared" si="14"/>
        <v>27.2</v>
      </c>
      <c r="AE33" s="1">
        <f t="shared" si="15"/>
        <v>1.0069852941176471</v>
      </c>
    </row>
    <row r="34" spans="1:31" x14ac:dyDescent="0.25">
      <c r="A34">
        <v>33</v>
      </c>
      <c r="C34">
        <v>3.5293800000000002</v>
      </c>
      <c r="D34" s="4">
        <f t="shared" si="1"/>
        <v>2.4201462857142857E-2</v>
      </c>
      <c r="E34">
        <v>1315</v>
      </c>
      <c r="F34">
        <v>1323</v>
      </c>
      <c r="G34">
        <v>1320</v>
      </c>
      <c r="H34" s="3">
        <f t="shared" si="2"/>
        <v>6.7902509552824535</v>
      </c>
      <c r="I34" s="3">
        <f t="shared" si="2"/>
        <v>6.8315604667974803</v>
      </c>
      <c r="J34" s="3">
        <f t="shared" si="2"/>
        <v>6.8160693999793454</v>
      </c>
      <c r="K34">
        <f t="shared" si="3"/>
        <v>144.9</v>
      </c>
      <c r="L34">
        <f t="shared" si="3"/>
        <v>146.6</v>
      </c>
      <c r="M34">
        <f t="shared" si="3"/>
        <v>146</v>
      </c>
      <c r="N34">
        <f t="shared" si="4"/>
        <v>145.83333333333334</v>
      </c>
      <c r="O34" s="2">
        <f t="shared" si="5"/>
        <v>146.6</v>
      </c>
      <c r="P34" s="2">
        <f t="shared" si="6"/>
        <v>144.9</v>
      </c>
      <c r="Q34" s="1">
        <f t="shared" si="7"/>
        <v>1.0117322291235333</v>
      </c>
      <c r="R34">
        <v>6.22</v>
      </c>
      <c r="S34">
        <v>5.62</v>
      </c>
      <c r="T34">
        <v>6.07</v>
      </c>
      <c r="U34">
        <v>5.68</v>
      </c>
      <c r="V34" s="3">
        <f t="shared" si="8"/>
        <v>5.8975</v>
      </c>
      <c r="W34" s="2">
        <f t="shared" si="9"/>
        <v>6.22</v>
      </c>
      <c r="X34" s="2">
        <f t="shared" si="10"/>
        <v>5.62</v>
      </c>
      <c r="Y34" s="1">
        <f t="shared" si="11"/>
        <v>1.1067615658362988</v>
      </c>
      <c r="Z34">
        <v>24.28</v>
      </c>
      <c r="AA34">
        <v>24.67</v>
      </c>
      <c r="AB34">
        <f t="shared" si="12"/>
        <v>24.475000000000001</v>
      </c>
      <c r="AC34">
        <f t="shared" si="13"/>
        <v>24.67</v>
      </c>
      <c r="AD34">
        <f t="shared" si="14"/>
        <v>24.475000000000001</v>
      </c>
      <c r="AE34" s="1">
        <f t="shared" si="15"/>
        <v>1.0079673135852911</v>
      </c>
    </row>
    <row r="35" spans="1:31" x14ac:dyDescent="0.25">
      <c r="A35">
        <v>34</v>
      </c>
      <c r="C35">
        <v>3.2099700000000002</v>
      </c>
      <c r="D35" s="4">
        <f t="shared" si="1"/>
        <v>2.2204081162093617E-2</v>
      </c>
      <c r="E35">
        <v>1303</v>
      </c>
      <c r="F35">
        <v>1318</v>
      </c>
      <c r="G35">
        <v>1320</v>
      </c>
      <c r="H35" s="3">
        <f t="shared" si="2"/>
        <v>6.7282866880099146</v>
      </c>
      <c r="I35" s="3">
        <f t="shared" si="2"/>
        <v>6.8057420221005884</v>
      </c>
      <c r="J35" s="3">
        <f t="shared" si="2"/>
        <v>6.8160693999793454</v>
      </c>
      <c r="K35">
        <f t="shared" si="3"/>
        <v>142.19999999999999</v>
      </c>
      <c r="L35">
        <f t="shared" si="3"/>
        <v>145.5</v>
      </c>
      <c r="M35">
        <f t="shared" si="3"/>
        <v>146</v>
      </c>
      <c r="N35">
        <f t="shared" si="4"/>
        <v>144.56666666666666</v>
      </c>
      <c r="O35" s="2">
        <f t="shared" si="5"/>
        <v>146</v>
      </c>
      <c r="P35" s="2">
        <f t="shared" si="6"/>
        <v>142.19999999999999</v>
      </c>
      <c r="Q35" s="1">
        <f t="shared" si="7"/>
        <v>1.0267229254571029</v>
      </c>
      <c r="R35">
        <v>5.0599999999999996</v>
      </c>
      <c r="S35">
        <v>5.8</v>
      </c>
      <c r="T35">
        <v>6.22</v>
      </c>
      <c r="U35">
        <v>5.14</v>
      </c>
      <c r="V35" s="3">
        <f t="shared" si="8"/>
        <v>5.5549999999999997</v>
      </c>
      <c r="W35" s="2">
        <f t="shared" si="9"/>
        <v>6.22</v>
      </c>
      <c r="X35" s="2">
        <f t="shared" si="10"/>
        <v>5.0599999999999996</v>
      </c>
      <c r="Y35" s="1">
        <f t="shared" si="11"/>
        <v>1.2292490118577075</v>
      </c>
      <c r="Z35">
        <v>22.41</v>
      </c>
      <c r="AA35">
        <v>24.74</v>
      </c>
      <c r="AB35">
        <f t="shared" si="12"/>
        <v>23.574999999999999</v>
      </c>
      <c r="AC35">
        <f t="shared" si="13"/>
        <v>24.74</v>
      </c>
      <c r="AD35">
        <f t="shared" si="14"/>
        <v>23.574999999999999</v>
      </c>
      <c r="AE35" s="1">
        <f t="shared" si="15"/>
        <v>1.0494167550371156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activeCell="B8" sqref="B8"/>
    </sheetView>
  </sheetViews>
  <sheetFormatPr defaultRowHeight="15" x14ac:dyDescent="0.25"/>
  <cols>
    <col min="1" max="1" width="10.140625" bestFit="1" customWidth="1"/>
  </cols>
  <sheetData>
    <row r="1" spans="1:4" x14ac:dyDescent="0.25">
      <c r="A1" t="s">
        <v>1</v>
      </c>
      <c r="B1">
        <v>95.25</v>
      </c>
      <c r="C1">
        <v>98.81</v>
      </c>
      <c r="D1">
        <v>96.42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Best12vWorst12</vt:lpstr>
      <vt:lpstr>Spiral_flat</vt:lpstr>
      <vt:lpstr>Raw_Data</vt:lpstr>
      <vt:lpstr>Normalization</vt:lpstr>
    </vt:vector>
  </TitlesOfParts>
  <Company>University at Buffalo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Ken</cp:lastModifiedBy>
  <dcterms:created xsi:type="dcterms:W3CDTF">2018-10-18T00:21:33Z</dcterms:created>
  <dcterms:modified xsi:type="dcterms:W3CDTF">2019-04-21T03:26:15Z</dcterms:modified>
</cp:coreProperties>
</file>